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0" windowHeight="0"/>
  </bookViews>
  <sheets>
    <sheet name="Rekapitulace stavby" sheetId="1" r:id="rId1"/>
    <sheet name="VZT - Vzduchotechnika - k..." sheetId="2" r:id="rId2"/>
    <sheet name="ZTi - Zdravotní technika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'VZT - Vzduchotechnika - k...'!$C$121:$K$194</definedName>
    <definedName name="_xlnm.Print_Area" localSheetId="1">'VZT - Vzduchotechnika - k...'!$C$4:$J$76,'VZT - Vzduchotechnika - k...'!$C$82:$J$103,'VZT - Vzduchotechnika - k...'!$C$109:$K$194</definedName>
    <definedName name="_xlnm.Print_Titles" localSheetId="1">'VZT - Vzduchotechnika - k...'!$121:$121</definedName>
    <definedName name="_xlnm._FilterDatabase" localSheetId="2" hidden="1">'ZTi - Zdravotní technika ...'!$C$121:$K$197</definedName>
    <definedName name="_xlnm.Print_Area" localSheetId="2">'ZTi - Zdravotní technika ...'!$C$4:$J$76,'ZTi - Zdravotní technika ...'!$C$82:$J$103,'ZTi - Zdravotní technika ...'!$C$109:$K$197</definedName>
    <definedName name="_xlnm.Print_Titles" localSheetId="2">'ZTi - Zdravotní technika ...'!$121:$121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91"/>
  <c r="J14"/>
  <c r="J12"/>
  <c r="J89"/>
  <c r="E7"/>
  <c r="E112"/>
  <c i="2" r="J124"/>
  <c r="J37"/>
  <c r="J36"/>
  <c i="1" r="AY95"/>
  <c i="2" r="J35"/>
  <c i="1" r="AX95"/>
  <c i="2"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98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1" r="L90"/>
  <c r="AM90"/>
  <c r="AM89"/>
  <c r="L89"/>
  <c r="AM87"/>
  <c r="L87"/>
  <c r="L85"/>
  <c r="L84"/>
  <c i="2" r="BK194"/>
  <c r="BK189"/>
  <c r="BK184"/>
  <c r="J182"/>
  <c r="BK176"/>
  <c r="J172"/>
  <c r="J168"/>
  <c r="BK163"/>
  <c r="BK160"/>
  <c r="J157"/>
  <c r="J152"/>
  <c r="BK148"/>
  <c r="BK144"/>
  <c r="BK141"/>
  <c r="J136"/>
  <c r="BK131"/>
  <c r="J126"/>
  <c i="3" r="BK183"/>
  <c r="BK175"/>
  <c r="J157"/>
  <c r="J140"/>
  <c r="BK191"/>
  <c r="BK172"/>
  <c r="J163"/>
  <c r="J139"/>
  <c r="J181"/>
  <c r="BK136"/>
  <c r="J171"/>
  <c r="J134"/>
  <c r="J153"/>
  <c r="J133"/>
  <c r="J177"/>
  <c i="2" r="BK190"/>
  <c r="BK185"/>
  <c r="BK182"/>
  <c r="J180"/>
  <c r="J176"/>
  <c r="BK171"/>
  <c r="BK165"/>
  <c r="J162"/>
  <c r="J158"/>
  <c r="BK154"/>
  <c r="BK151"/>
  <c r="J146"/>
  <c r="J142"/>
  <c r="BK138"/>
  <c r="J134"/>
  <c r="BK130"/>
  <c r="BK126"/>
  <c i="3" r="J189"/>
  <c r="BK170"/>
  <c r="J165"/>
  <c r="BK152"/>
  <c r="J131"/>
  <c r="BK181"/>
  <c r="J168"/>
  <c r="J159"/>
  <c r="J146"/>
  <c r="J188"/>
  <c r="J151"/>
  <c r="BK188"/>
  <c r="J164"/>
  <c r="BK132"/>
  <c r="BK145"/>
  <c r="J194"/>
  <c r="J149"/>
  <c r="BK126"/>
  <c r="J187"/>
  <c r="J170"/>
  <c r="J169"/>
  <c r="BK166"/>
  <c r="BK153"/>
  <c r="BK146"/>
  <c r="J135"/>
  <c r="BK197"/>
  <c r="J197"/>
  <c r="BK192"/>
  <c r="BK184"/>
  <c r="J178"/>
  <c r="BK174"/>
  <c r="J162"/>
  <c r="BK133"/>
  <c r="J129"/>
  <c i="2" r="J192"/>
  <c r="BK187"/>
  <c r="J184"/>
  <c r="BK180"/>
  <c r="J178"/>
  <c r="BK173"/>
  <c r="J167"/>
  <c r="J160"/>
  <c r="BK155"/>
  <c r="J151"/>
  <c r="J147"/>
  <c r="J143"/>
  <c r="J139"/>
  <c r="J135"/>
  <c r="J130"/>
  <c r="J127"/>
  <c i="3" r="BK187"/>
  <c r="J179"/>
  <c r="BK161"/>
  <c r="J144"/>
  <c r="BK185"/>
  <c r="BK169"/>
  <c r="J161"/>
  <c r="BK144"/>
  <c r="BK155"/>
  <c r="J127"/>
  <c r="BK178"/>
  <c r="BK160"/>
  <c r="J166"/>
  <c r="BK138"/>
  <c r="J183"/>
  <c r="J136"/>
  <c i="2" r="F37"/>
  <c r="BK159"/>
  <c r="J154"/>
  <c r="BK149"/>
  <c r="J145"/>
  <c r="J141"/>
  <c r="J137"/>
  <c r="BK133"/>
  <c r="BK129"/>
  <c i="1" r="AS94"/>
  <c i="3" r="BK164"/>
  <c r="J145"/>
  <c r="BK134"/>
  <c r="J186"/>
  <c r="BK167"/>
  <c r="J152"/>
  <c r="BK137"/>
  <c r="J185"/>
  <c r="BK143"/>
  <c r="BK194"/>
  <c r="J175"/>
  <c r="BK163"/>
  <c r="J192"/>
  <c r="BK157"/>
  <c r="J130"/>
  <c r="BK173"/>
  <c r="BK156"/>
  <c r="J125"/>
  <c i="2" r="BK191"/>
  <c r="J187"/>
  <c r="BK183"/>
  <c r="BK181"/>
  <c r="J175"/>
  <c r="BK172"/>
  <c r="J170"/>
  <c r="J165"/>
  <c r="BK161"/>
  <c r="BK156"/>
  <c r="BK153"/>
  <c r="J150"/>
  <c r="BK146"/>
  <c r="BK143"/>
  <c r="BK139"/>
  <c r="BK135"/>
  <c r="J132"/>
  <c r="BK128"/>
  <c r="F35"/>
  <c i="3" r="J158"/>
  <c r="BK179"/>
  <c r="J137"/>
  <c r="J180"/>
  <c r="J138"/>
  <c r="BK168"/>
  <c r="BK142"/>
  <c r="BK186"/>
  <c r="BK154"/>
  <c i="2" r="BK192"/>
  <c r="J189"/>
  <c r="J185"/>
  <c r="J181"/>
  <c r="BK178"/>
  <c r="J174"/>
  <c r="BK168"/>
  <c r="J164"/>
  <c r="J159"/>
  <c r="J156"/>
  <c r="J153"/>
  <c r="BK147"/>
  <c r="BK140"/>
  <c r="BK136"/>
  <c r="BK132"/>
  <c r="J128"/>
  <c r="F36"/>
  <c i="3" r="BK162"/>
  <c r="BK130"/>
  <c r="J141"/>
  <c r="BK125"/>
  <c r="J173"/>
  <c r="BK148"/>
  <c r="BK159"/>
  <c r="BK129"/>
  <c r="BK158"/>
  <c r="J160"/>
  <c r="BK127"/>
  <c i="2" r="J194"/>
  <c r="J190"/>
  <c r="BK186"/>
  <c r="J183"/>
  <c r="J179"/>
  <c r="BK175"/>
  <c r="J173"/>
  <c r="BK170"/>
  <c r="BK164"/>
  <c r="BK162"/>
  <c r="BK158"/>
  <c r="J155"/>
  <c r="BK152"/>
  <c r="J149"/>
  <c r="BK145"/>
  <c r="BK142"/>
  <c r="J138"/>
  <c r="BK134"/>
  <c r="J131"/>
  <c r="BK127"/>
  <c r="F34"/>
  <c i="3" r="J148"/>
  <c r="J156"/>
  <c r="BK135"/>
  <c r="J184"/>
  <c r="J172"/>
  <c r="BK149"/>
  <c r="J182"/>
  <c r="BK139"/>
  <c r="J150"/>
  <c r="BK141"/>
  <c r="J128"/>
  <c r="J195"/>
  <c r="BK189"/>
  <c r="BK182"/>
  <c r="J167"/>
  <c r="BK165"/>
  <c r="BK151"/>
  <c r="BK140"/>
  <c r="J132"/>
  <c r="BK195"/>
  <c r="J190"/>
  <c r="BK180"/>
  <c r="BK177"/>
  <c r="BK171"/>
  <c r="J142"/>
  <c r="BK131"/>
  <c i="2" r="J191"/>
  <c r="J186"/>
  <c r="BK179"/>
  <c r="BK174"/>
  <c r="J171"/>
  <c r="BK167"/>
  <c r="J163"/>
  <c r="J161"/>
  <c r="BK157"/>
  <c r="BK150"/>
  <c r="J148"/>
  <c r="J144"/>
  <c r="J140"/>
  <c r="BK137"/>
  <c r="J133"/>
  <c r="J129"/>
  <c r="J34"/>
  <c i="3" r="BK190"/>
  <c r="BK150"/>
  <c r="J126"/>
  <c r="J174"/>
  <c r="J191"/>
  <c r="J143"/>
  <c r="BK128"/>
  <c r="J155"/>
  <c r="J154"/>
  <c l="1" r="BK147"/>
  <c r="J147"/>
  <c r="J99"/>
  <c r="T147"/>
  <c i="2" r="R125"/>
  <c r="R123"/>
  <c r="BK188"/>
  <c r="J188"/>
  <c r="J101"/>
  <c r="R188"/>
  <c r="R177"/>
  <c i="3" r="BK176"/>
  <c r="J176"/>
  <c r="J100"/>
  <c i="2" r="P125"/>
  <c r="P123"/>
  <c i="3" r="R176"/>
  <c i="2" r="BK125"/>
  <c r="BK123"/>
  <c r="J123"/>
  <c r="J97"/>
  <c i="3" r="BK124"/>
  <c r="R147"/>
  <c r="BK193"/>
  <c r="J193"/>
  <c r="J101"/>
  <c r="P124"/>
  <c r="P123"/>
  <c r="P122"/>
  <c i="1" r="AU96"/>
  <c i="3" r="P147"/>
  <c r="R193"/>
  <c r="T124"/>
  <c r="P176"/>
  <c r="P193"/>
  <c i="2" r="T125"/>
  <c r="T123"/>
  <c r="T122"/>
  <c r="P188"/>
  <c r="P177"/>
  <c r="T188"/>
  <c r="T177"/>
  <c i="3" r="R124"/>
  <c r="R123"/>
  <c r="R122"/>
  <c r="T176"/>
  <c r="T193"/>
  <c i="2" r="BK177"/>
  <c r="J177"/>
  <c r="J100"/>
  <c r="BK193"/>
  <c r="J193"/>
  <c r="J102"/>
  <c i="3" r="BK196"/>
  <c r="J196"/>
  <c r="J102"/>
  <c i="2" r="R122"/>
  <c i="3" r="J91"/>
  <c r="F118"/>
  <c r="BE138"/>
  <c r="BE139"/>
  <c r="BE146"/>
  <c r="BE148"/>
  <c r="BE152"/>
  <c r="BE173"/>
  <c r="BE185"/>
  <c r="BE187"/>
  <c r="BE194"/>
  <c r="BE197"/>
  <c r="J116"/>
  <c r="BE133"/>
  <c r="BE144"/>
  <c r="BE145"/>
  <c r="BE149"/>
  <c r="BE157"/>
  <c r="BE158"/>
  <c r="BE159"/>
  <c r="BE164"/>
  <c r="BE178"/>
  <c r="BE179"/>
  <c r="BE192"/>
  <c r="J92"/>
  <c r="BE130"/>
  <c r="BE142"/>
  <c r="BE143"/>
  <c r="BE163"/>
  <c r="BE167"/>
  <c r="BE171"/>
  <c r="BE172"/>
  <c r="BE181"/>
  <c r="BE184"/>
  <c r="BE136"/>
  <c r="BE137"/>
  <c r="BE140"/>
  <c r="BE141"/>
  <c r="BE151"/>
  <c r="BE162"/>
  <c r="BE165"/>
  <c r="BE174"/>
  <c r="BE175"/>
  <c r="BE188"/>
  <c r="BE189"/>
  <c r="BE190"/>
  <c r="E85"/>
  <c r="F92"/>
  <c r="BE125"/>
  <c r="BE127"/>
  <c r="BE131"/>
  <c r="BE150"/>
  <c r="BE156"/>
  <c r="BE161"/>
  <c r="BE168"/>
  <c r="BE169"/>
  <c r="BE170"/>
  <c r="BE195"/>
  <c i="2" r="J125"/>
  <c r="J99"/>
  <c i="3" r="BE129"/>
  <c r="BE132"/>
  <c r="BE134"/>
  <c r="BE153"/>
  <c r="BE182"/>
  <c r="BE183"/>
  <c r="BE186"/>
  <c i="2" r="BK122"/>
  <c r="J122"/>
  <c r="J96"/>
  <c i="3" r="BE126"/>
  <c r="BE128"/>
  <c r="BE154"/>
  <c r="BE155"/>
  <c r="BE160"/>
  <c r="BE166"/>
  <c r="BE177"/>
  <c r="BE135"/>
  <c r="BE180"/>
  <c r="BE191"/>
  <c i="1" r="BA95"/>
  <c r="BC95"/>
  <c r="BB95"/>
  <c r="AW95"/>
  <c i="2" r="E85"/>
  <c r="J89"/>
  <c r="F91"/>
  <c r="J91"/>
  <c r="F92"/>
  <c r="J92"/>
  <c r="BE126"/>
  <c r="BE127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7"/>
  <c r="BE168"/>
  <c r="BE170"/>
  <c r="BE171"/>
  <c r="BE172"/>
  <c r="BE173"/>
  <c r="BE174"/>
  <c r="BE175"/>
  <c r="BE176"/>
  <c r="BE178"/>
  <c r="BE179"/>
  <c r="BE180"/>
  <c r="BE181"/>
  <c r="BE182"/>
  <c r="BE183"/>
  <c r="BE184"/>
  <c r="BE185"/>
  <c r="BE186"/>
  <c r="BE187"/>
  <c r="BE189"/>
  <c r="BE190"/>
  <c r="BE191"/>
  <c r="BE192"/>
  <c r="BE194"/>
  <c i="1" r="BD95"/>
  <c i="3" r="F34"/>
  <c i="1" r="BA96"/>
  <c r="BA94"/>
  <c r="W30"/>
  <c i="3" r="F35"/>
  <c i="1" r="BB96"/>
  <c r="BB94"/>
  <c r="W31"/>
  <c i="3" r="J34"/>
  <c i="1" r="AW96"/>
  <c i="3" r="F37"/>
  <c i="1" r="BD96"/>
  <c r="BD94"/>
  <c r="W33"/>
  <c i="3" r="F36"/>
  <c i="1" r="BC96"/>
  <c r="BC94"/>
  <c r="W32"/>
  <c i="3" l="1" r="T123"/>
  <c r="T122"/>
  <c r="BK123"/>
  <c r="J123"/>
  <c r="J97"/>
  <c i="2" r="P122"/>
  <c i="1" r="AU95"/>
  <c i="3" r="J124"/>
  <c r="J98"/>
  <c i="1" r="AU94"/>
  <c i="3" r="F33"/>
  <c i="1" r="AZ96"/>
  <c i="2" r="F33"/>
  <c i="1" r="AZ95"/>
  <c i="2" r="J33"/>
  <c i="1" r="AV95"/>
  <c r="AT95"/>
  <c i="2" r="J30"/>
  <c i="1" r="AG95"/>
  <c i="3" r="J33"/>
  <c i="1" r="AV96"/>
  <c r="AT96"/>
  <c r="AW94"/>
  <c r="AK30"/>
  <c r="AX94"/>
  <c r="AY94"/>
  <c i="3" l="1" r="BK122"/>
  <c r="J122"/>
  <c i="1" r="AN95"/>
  <c i="2" r="J39"/>
  <c i="3" r="J30"/>
  <c i="1" r="AG96"/>
  <c r="AZ94"/>
  <c r="W29"/>
  <c i="3" l="1" r="J39"/>
  <c r="J96"/>
  <c i="1" r="AG94"/>
  <c r="AK26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<sst xmlns="http://schemas.openxmlformats.org/spreadsheetml/2006/main">
  <si>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</si>
  <si>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</si>
  <si>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</si>
  <si>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</si>
  <si>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{bc16f948-c18c-4ee1-8493-55a56f75daad}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</si>
  <si>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</si>
  <si>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</si>
  <si>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</si>
  <si>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</si>
  <si>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</si>
  <si>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</si>
  <si>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</si>
  <si>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</si>
  <si>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</si>
  <si>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Z2318a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</si>
  <si>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</si>
  <si>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</si>
  <si>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modernizace kuchyně str. zař. SUPŠSK Hořice</t>
  </si>
  <si>
    <t>KSO:</t>
  </si>
  <si>
    <t>CC-CZ:</t>
  </si>
  <si>
    <t>Místo:</t>
  </si>
  <si>
    <t>Hořice</t>
  </si>
  <si>
    <t>Datum:</t>
  </si>
  <si>
    <t>20. 4. 2023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</si>
  <si>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</si>
  <si>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</si>
  <si>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</si>
  <si>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</si>
  <si>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</si>
  <si>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</si>
  <si>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</si>
  <si>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</si>
  <si>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</si>
  <si>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</si>
  <si>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</si>
  <si>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</si>
  <si>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</si>
  <si>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</si>
  <si>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</si>
  <si>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</si>
  <si>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</si>
  <si>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</si>
  <si>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</si>
  <si>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</si>
  <si>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</si>
  <si>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</si>
  <si>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</si>
  <si>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</si>
  <si>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</si>
  <si>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</si>
  <si>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</si>
  <si>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</si>
  <si>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</si>
  <si>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</si>
  <si>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</si>
  <si>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</si>
  <si>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</si>
  <si>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</si>
  <si>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</si>
  <si>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</si>
  <si>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</si>
  <si>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</si>
  <si>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</si>
  <si>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</si>
  <si>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</si>
  <si>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</si>
  <si>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</si>
  <si>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</si>
  <si>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</si>
  <si>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</si>
  <si>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</si>
  <si>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</si>
  <si>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</si>
  <si>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</si>
  <si>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</si>
  <si>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</si>
  <si>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</si>
  <si>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</si>
  <si>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</si>
  <si>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VZT</t>
  </si>
  <si>
    <t>Vzduchotechnika - kuchyně</t>
  </si>
  <si>
    <t>STA</t>
  </si>
  <si>
    <t>1</t>
  </si>
  <si>
    <t>{69461b2a-3bc7-443c-bb8d-da8309cd638c}</t>
  </si>
  <si>
    <t>2</t>
  </si>
  <si>
    <t>ZTi</t>
  </si>
  <si>
    <t>Zdravotní technika - kuchyně</t>
  </si>
  <si>
    <t>{aac5fccc-846e-4806-a0af-e6a10397e718}</t>
  </si>
  <si>
    <t>KRYCÍ LIST SOUPISU PRACÍ</t>
  </si>
  <si>
    <t>Objekt:</t>
  </si>
  <si>
    <t>VZT - Vzduchotechnika - kuchyně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</si>
  <si>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</si>
  <si>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</si>
  <si>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</si>
  <si>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</si>
  <si>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</si>
  <si>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</si>
  <si>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751 - Vzduchotechnika</t>
  </si>
  <si>
    <t xml:space="preserve">    751-1 - Zařízení č.1</t>
  </si>
  <si>
    <t>ostatní - ostatní</t>
  </si>
  <si>
    <t xml:space="preserve">    733 - Ústřední vytápění - rozvodné potrubí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</si>
  <si>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</si>
  <si>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</si>
  <si>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</si>
  <si>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</si>
  <si>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</si>
  <si>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</si>
  <si>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</si>
  <si>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</si>
  <si>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</si>
  <si>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</si>
  <si>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</si>
  <si>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</si>
  <si>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</si>
  <si>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</si>
  <si>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</si>
  <si>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</si>
  <si>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</si>
  <si>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751</t>
  </si>
  <si>
    <t>Vzduchotechnika</t>
  </si>
  <si>
    <t>751-1</t>
  </si>
  <si>
    <t>Zařízení č.1</t>
  </si>
  <si>
    <t>17</t>
  </si>
  <si>
    <t>K</t>
  </si>
  <si>
    <t>751611117</t>
  </si>
  <si>
    <t>Montáž vzduchotechnické jednotky s rekuperací tepla stojaté s výměnou vzduchu do 9 000 m3/h</t>
  </si>
  <si>
    <t>kus</t>
  </si>
  <si>
    <t>CS ÚRS 2018 01</t>
  </si>
  <si>
    <t>4</t>
  </si>
  <si>
    <t>761472696</t>
  </si>
  <si>
    <t>18</t>
  </si>
  <si>
    <t>M</t>
  </si>
  <si>
    <t>7511999002</t>
  </si>
  <si>
    <t>Vzduchotechnická jednotka rekuperační o výkonu 8400m3 včetně příslušenství s teplovodním ohřevem a směšovacím uzlem_x000d_
_x000d_
Větrací jednotka 10100 / 51/0 - Me.113.EC3 - Mi.113.EC3 - K750.F - Fe.K4 - Fi.K4 - B.H24_x000d_
- C.LM24A-SR - T.3 - CHF.4 - CO.TCH - Ke.LF24-SR - Ki.H24 - 3-cestný směšovací uzel_x000d_
externí.EXT.LM24A-SR - He1.400/900 - He2.400/900.P - Hi1.400/900 - Hi2.400/900.P -_x000d_
FT - dodávka v dílech-Digitální regulace s internetem - Expandery IO - Expandery K - PFe_x000d_
- PFi - SW - SW_AC - CM.s - Digitální dotykový ovladač.B.Wh - Čidlo prostorové teploty_x000d_
barva bílá - Prostorové čidlo CO2 - Prostorové čidlo vlhkosti - Prostorové čidlo vlhkosti -_x000d_
Prostorové čidlo vlhkosti - ErP x</t>
  </si>
  <si>
    <t>8</t>
  </si>
  <si>
    <t>-223274941</t>
  </si>
  <si>
    <t>19</t>
  </si>
  <si>
    <t>75119990008</t>
  </si>
  <si>
    <t>Sestavení jednotky na místě</t>
  </si>
  <si>
    <t>107792386</t>
  </si>
  <si>
    <t>20</t>
  </si>
  <si>
    <t>7511999999</t>
  </si>
  <si>
    <t xml:space="preserve">Instalace regulace, propojení digestoří s VZT jednotkou </t>
  </si>
  <si>
    <t>418760015</t>
  </si>
  <si>
    <t>751377024</t>
  </si>
  <si>
    <t xml:space="preserve">Montáž odsávacích stropů, zákrytů  odsávacího zákrytu (digestoř) průmyslového nástěnného, průřezu přes 2,0 do 2,5 m2</t>
  </si>
  <si>
    <t>-248818452</t>
  </si>
  <si>
    <t>22</t>
  </si>
  <si>
    <t>75119990004</t>
  </si>
  <si>
    <t>Odsávací zákryt 1660 x 1170mm</t>
  </si>
  <si>
    <t>70277469</t>
  </si>
  <si>
    <t>23</t>
  </si>
  <si>
    <t>75119990005</t>
  </si>
  <si>
    <t>Odsávací zákryt 1530 x 1200mm</t>
  </si>
  <si>
    <t>1619123296</t>
  </si>
  <si>
    <t>24</t>
  </si>
  <si>
    <t>751377048</t>
  </si>
  <si>
    <t xml:space="preserve">Montáž odsávacích stropů, zákrytů  odsávacího zákrytu (digestoř) průmyslového závěsného, průřezu přes 8,5 m2</t>
  </si>
  <si>
    <t>-2089300243</t>
  </si>
  <si>
    <t>25</t>
  </si>
  <si>
    <t>75119990006</t>
  </si>
  <si>
    <t>Ostrovní digestoř s přívodem vzduchu 2R 4600 x 2500_x000d_
_x000d_
Digestoř-2R 4600 x 2500-6xFLO-FI.16x400x400-FA.198 + 198-_x000d_
RMD</t>
  </si>
  <si>
    <t>-1572813741</t>
  </si>
  <si>
    <t>26</t>
  </si>
  <si>
    <t>751344125</t>
  </si>
  <si>
    <t xml:space="preserve">Montáž tlumičů  hluku pro čtyřhranné potrubí, průřezu přes 0,600 m2</t>
  </si>
  <si>
    <t>-1834120025</t>
  </si>
  <si>
    <t>27</t>
  </si>
  <si>
    <t>75119990012</t>
  </si>
  <si>
    <t>Tlumič hluku pro čtyřhraného potrubí 1000x500 mm - délka 1000mm</t>
  </si>
  <si>
    <t>-114471298</t>
  </si>
  <si>
    <t>28</t>
  </si>
  <si>
    <t>751311094</t>
  </si>
  <si>
    <t>Montáž vyústi čtyřhranné do čtyřhranného potrubí, průřezu přes 0,150 do 0,200 m2</t>
  </si>
  <si>
    <t>CS ÚRS 2023 01</t>
  </si>
  <si>
    <t>1039382672</t>
  </si>
  <si>
    <t>29</t>
  </si>
  <si>
    <t>7511999006</t>
  </si>
  <si>
    <t>výústka obdélníková do čtyřhranného potrubí 525x325mm s dopojením na SDK</t>
  </si>
  <si>
    <t>ks</t>
  </si>
  <si>
    <t>-1537321037</t>
  </si>
  <si>
    <t>30</t>
  </si>
  <si>
    <t>7511999050</t>
  </si>
  <si>
    <t>požární izolace odolnost 45minut, tl. 60mm + Al polep</t>
  </si>
  <si>
    <t>m2</t>
  </si>
  <si>
    <t>1826958941</t>
  </si>
  <si>
    <t>31</t>
  </si>
  <si>
    <t>7511999051</t>
  </si>
  <si>
    <t>392869254</t>
  </si>
  <si>
    <t>32</t>
  </si>
  <si>
    <t>751398056</t>
  </si>
  <si>
    <t xml:space="preserve">Montáž ostatních zařízení  protidešťové žaluzie nebo žaluziové klapky na čtyřhranné potrubí, průřezu přes 0,750 m2</t>
  </si>
  <si>
    <t>1397278964</t>
  </si>
  <si>
    <t>33</t>
  </si>
  <si>
    <t>7511999035</t>
  </si>
  <si>
    <t>Protidešťová žaluzie 1100x900mm</t>
  </si>
  <si>
    <t>2146232766</t>
  </si>
  <si>
    <t>34</t>
  </si>
  <si>
    <t>7511999036a</t>
  </si>
  <si>
    <t>Protidešťová žaluzie 900x630mm</t>
  </si>
  <si>
    <t>-1070678171</t>
  </si>
  <si>
    <t>35</t>
  </si>
  <si>
    <t>751510014</t>
  </si>
  <si>
    <t xml:space="preserve">Vzduchotechnické potrubí z pozinkovaného plechu  čtyřhranné s přírubou, průřezu přes 0,13 do 0,28 m2</t>
  </si>
  <si>
    <t>m</t>
  </si>
  <si>
    <t>-167563616</t>
  </si>
  <si>
    <t>36</t>
  </si>
  <si>
    <t>751510015</t>
  </si>
  <si>
    <t xml:space="preserve">Vzduchotechnické potrubí z pozinkovaného plechu  čtyřhranné s přírubou, průřezu přes 0,28 do 0,50 m2</t>
  </si>
  <si>
    <t>-1805264631</t>
  </si>
  <si>
    <t>37</t>
  </si>
  <si>
    <t>751510017</t>
  </si>
  <si>
    <t xml:space="preserve">Vzduchotechnické potrubí z pozinkovaného plechu  čtyřhranné s přírubou, průřezu přes 0,79 do 1,13 m2</t>
  </si>
  <si>
    <t>1582402274</t>
  </si>
  <si>
    <t>38</t>
  </si>
  <si>
    <t>751510043</t>
  </si>
  <si>
    <t>Vzduchotechnické potrubí z pozinkovaného plechu kruhové, trouba spirálně vinutá bez příruby, průměru přes 200 do 300 mm</t>
  </si>
  <si>
    <t>CS ÚRS 2016 01</t>
  </si>
  <si>
    <t>469460732</t>
  </si>
  <si>
    <t>39</t>
  </si>
  <si>
    <t>751510044</t>
  </si>
  <si>
    <t>Vzduchotechnické potrubí z pozinkovaného plechu kruhové, trouba spirálně vinutá bez příruby, průměru přes 300 do 400 mm</t>
  </si>
  <si>
    <t>-742530093</t>
  </si>
  <si>
    <t>40</t>
  </si>
  <si>
    <t>751514680</t>
  </si>
  <si>
    <t>Montáž škrtící klapky nebo zpětné klapky do plechového potrubí kruhové bez příruby, průměru přes 200 do 300 mm</t>
  </si>
  <si>
    <t>1057976250</t>
  </si>
  <si>
    <t>41</t>
  </si>
  <si>
    <t>7511999007</t>
  </si>
  <si>
    <t>Regulační klapka 800x250mm</t>
  </si>
  <si>
    <t>-741458769</t>
  </si>
  <si>
    <t>42</t>
  </si>
  <si>
    <t>7511999008</t>
  </si>
  <si>
    <t>Regulační klapka 800x630mm</t>
  </si>
  <si>
    <t>577450518</t>
  </si>
  <si>
    <t>43</t>
  </si>
  <si>
    <t>7511999009</t>
  </si>
  <si>
    <t>Regulační klapka s pohonem 800x250mm</t>
  </si>
  <si>
    <t>1551120166</t>
  </si>
  <si>
    <t>44</t>
  </si>
  <si>
    <t>751398098</t>
  </si>
  <si>
    <t>Montáž požární klapky na čtyřhranné potrubí přes 0,150 do 0,300 m2</t>
  </si>
  <si>
    <t>-258146845</t>
  </si>
  <si>
    <t>45</t>
  </si>
  <si>
    <t>7511999094</t>
  </si>
  <si>
    <t>Požární klapka 630x355mm</t>
  </si>
  <si>
    <t>-1159898205</t>
  </si>
  <si>
    <t>46</t>
  </si>
  <si>
    <t>7511999095</t>
  </si>
  <si>
    <t>Požární klapka 800x500mm</t>
  </si>
  <si>
    <t>-1001911770</t>
  </si>
  <si>
    <t>47</t>
  </si>
  <si>
    <t>7511999096</t>
  </si>
  <si>
    <t>Požární klapka 800x630mm</t>
  </si>
  <si>
    <t>1397454418</t>
  </si>
  <si>
    <t>48</t>
  </si>
  <si>
    <t>7511999097</t>
  </si>
  <si>
    <t>Požární klapka 900x630mm</t>
  </si>
  <si>
    <t>-446783472</t>
  </si>
  <si>
    <t>49</t>
  </si>
  <si>
    <t>751721121</t>
  </si>
  <si>
    <t>Montáž klimatizační jednotky venkovní trojfázové napájení do 7 vnitřních jednotek</t>
  </si>
  <si>
    <t>-1358763654</t>
  </si>
  <si>
    <t>50</t>
  </si>
  <si>
    <t>751721111</t>
  </si>
  <si>
    <t>Venkovní klimatizační jednotka mini VRF o výkonu 28,5kW</t>
  </si>
  <si>
    <t>-366300910</t>
  </si>
  <si>
    <t>51</t>
  </si>
  <si>
    <t>751721112</t>
  </si>
  <si>
    <t>Komunikační modul pro konden. jedn. - VZT</t>
  </si>
  <si>
    <t>-954433252</t>
  </si>
  <si>
    <t>52</t>
  </si>
  <si>
    <t>751721113</t>
  </si>
  <si>
    <t>Elektronický vstřikovací ventil pro jednotky do 45kW vč. kabelu</t>
  </si>
  <si>
    <t>-404821389</t>
  </si>
  <si>
    <t>53</t>
  </si>
  <si>
    <t>751721114</t>
  </si>
  <si>
    <t>Filtrdehydrátor 16mm pájecí, pro jednotky33,5-68 kW</t>
  </si>
  <si>
    <t>-287869401</t>
  </si>
  <si>
    <t>54</t>
  </si>
  <si>
    <t>751721115</t>
  </si>
  <si>
    <t>Průhledítko 16mm pájecí, pro jednotky 33,5-68 kW</t>
  </si>
  <si>
    <t>-328875444</t>
  </si>
  <si>
    <t>55</t>
  </si>
  <si>
    <t>751791142</t>
  </si>
  <si>
    <t>Montáž napojovacího potrubí měděného neizolované tyče, D x tl. stěny 12 x 1</t>
  </si>
  <si>
    <t>-1898647640</t>
  </si>
  <si>
    <t>56</t>
  </si>
  <si>
    <t>19632340</t>
  </si>
  <si>
    <t>trubka Cu 99,99 tyče stav polotvrdý D 12 tl stěny 1,0mm</t>
  </si>
  <si>
    <t>1947028012</t>
  </si>
  <si>
    <t>VV</t>
  </si>
  <si>
    <t>4,85436893203883*1,03 'Přepočtené koeficientem množství</t>
  </si>
  <si>
    <t>57</t>
  </si>
  <si>
    <t>751791146</t>
  </si>
  <si>
    <t>Montáž napojovacího potrubí měděného neizolované tyče, D x tl. stěny 28 x 1</t>
  </si>
  <si>
    <t>1956513330</t>
  </si>
  <si>
    <t>58</t>
  </si>
  <si>
    <t>19632695</t>
  </si>
  <si>
    <t>trubka Cu 99,99 stav tvrdý D 28 tl stěny 1,0mm</t>
  </si>
  <si>
    <t>-1732025843</t>
  </si>
  <si>
    <t>5*1,03 'Přepočtené koeficientem množství</t>
  </si>
  <si>
    <t>59</t>
  </si>
  <si>
    <t>751791301</t>
  </si>
  <si>
    <t>Montáž napojovacího potrubí měděného zkouška těsnosti potrubí</t>
  </si>
  <si>
    <t>hod</t>
  </si>
  <si>
    <t>-1486430019</t>
  </si>
  <si>
    <t>60</t>
  </si>
  <si>
    <t>751791401</t>
  </si>
  <si>
    <t>Montáž napojovacího potrubí měděného vakuování potrubí</t>
  </si>
  <si>
    <t>1209076486</t>
  </si>
  <si>
    <t>61</t>
  </si>
  <si>
    <t>751792003</t>
  </si>
  <si>
    <t>Montáž ostatních zařízení uložení pro klimatizační jednotky na rovný podklad podstavné konstrukce (1 ks)</t>
  </si>
  <si>
    <t>650140716</t>
  </si>
  <si>
    <t>62</t>
  </si>
  <si>
    <t>42990013</t>
  </si>
  <si>
    <t>konstrukce podstavná na rovné střechy nebo zpevněné plochy, dva pohyblivé příčníky, nosnost do 700 kg, 1000x1300mm</t>
  </si>
  <si>
    <t>-1145201130</t>
  </si>
  <si>
    <t>63</t>
  </si>
  <si>
    <t>751793001</t>
  </si>
  <si>
    <t>Doplnění chladiva do systému</t>
  </si>
  <si>
    <t>kg</t>
  </si>
  <si>
    <t>-45643336</t>
  </si>
  <si>
    <t>64</t>
  </si>
  <si>
    <t>10892003</t>
  </si>
  <si>
    <t>chladivo R410A 10kg</t>
  </si>
  <si>
    <t>-1453388833</t>
  </si>
  <si>
    <t>65</t>
  </si>
  <si>
    <t>998751101</t>
  </si>
  <si>
    <t>Přesun hmot pro vzduchotechniku stanovený z hmotnosti přesunovaného materiálu vodorovná dopravní vzdálenost do 100 m v objektech výšky do 12 m</t>
  </si>
  <si>
    <t>t</t>
  </si>
  <si>
    <t>16</t>
  </si>
  <si>
    <t>588446249</t>
  </si>
  <si>
    <t>ostatní</t>
  </si>
  <si>
    <t>71</t>
  </si>
  <si>
    <t>123</t>
  </si>
  <si>
    <t>těsnící materiál</t>
  </si>
  <si>
    <t>1118442046</t>
  </si>
  <si>
    <t>72</t>
  </si>
  <si>
    <t>124</t>
  </si>
  <si>
    <t>spojovací materiál</t>
  </si>
  <si>
    <t>696738039</t>
  </si>
  <si>
    <t>73</t>
  </si>
  <si>
    <t>125</t>
  </si>
  <si>
    <t>kotevní materiál</t>
  </si>
  <si>
    <t>1887017886</t>
  </si>
  <si>
    <t>74</t>
  </si>
  <si>
    <t>126</t>
  </si>
  <si>
    <t>montážní materiál</t>
  </si>
  <si>
    <t>1444351495</t>
  </si>
  <si>
    <t>75</t>
  </si>
  <si>
    <t>129</t>
  </si>
  <si>
    <t>dílenská dokumentace, inženýrská činnost</t>
  </si>
  <si>
    <t>kpt</t>
  </si>
  <si>
    <t>1240880174</t>
  </si>
  <si>
    <t>76</t>
  </si>
  <si>
    <t>130</t>
  </si>
  <si>
    <t>doprava a přesun hmot - dle dodavatele</t>
  </si>
  <si>
    <t>-793355367</t>
  </si>
  <si>
    <t>77</t>
  </si>
  <si>
    <t>132</t>
  </si>
  <si>
    <t>odzkoušení a zaregulování systému</t>
  </si>
  <si>
    <t>-1404748621</t>
  </si>
  <si>
    <t>78</t>
  </si>
  <si>
    <t>133</t>
  </si>
  <si>
    <t>zaškolení obsluhy a předávací dokumentace</t>
  </si>
  <si>
    <t>1440539893</t>
  </si>
  <si>
    <t>79</t>
  </si>
  <si>
    <t>134</t>
  </si>
  <si>
    <t>lešení do 1,6m podlaha</t>
  </si>
  <si>
    <t>-383672443</t>
  </si>
  <si>
    <t>80</t>
  </si>
  <si>
    <t>135</t>
  </si>
  <si>
    <t>Provedení průrazů, začistění, jádrové vrtání</t>
  </si>
  <si>
    <t>844957366</t>
  </si>
  <si>
    <t>733</t>
  </si>
  <si>
    <t>Ústřední vytápění - rozvodné potrubí</t>
  </si>
  <si>
    <t>81</t>
  </si>
  <si>
    <t>733223108</t>
  </si>
  <si>
    <t>Potrubí z trubek měděných tvrdých spojovaných měkkým pájením Ø 54/2</t>
  </si>
  <si>
    <t>1703122577</t>
  </si>
  <si>
    <t>82</t>
  </si>
  <si>
    <t>733290802</t>
  </si>
  <si>
    <t>Demontáž potrubí z trubek měděných Ø přes 35/1,5 do 64/2,0</t>
  </si>
  <si>
    <t>-309667904</t>
  </si>
  <si>
    <t>83</t>
  </si>
  <si>
    <t>733291908</t>
  </si>
  <si>
    <t>Opravy rozvodů potrubí z trubek měděných propojení potrubí Ø 54/2</t>
  </si>
  <si>
    <t>-936035464</t>
  </si>
  <si>
    <t>84</t>
  </si>
  <si>
    <t>733811253</t>
  </si>
  <si>
    <t>Ochrana potrubí termoizolačními trubicemi z pěnového polyetylenu PE přilepenými v příčných a podélných spojích, tloušťky izolace přes 20 do 25 mm, vnitřního průměru izolace DN přes 45 do 63 mm</t>
  </si>
  <si>
    <t>1881156702</t>
  </si>
  <si>
    <t>HZS</t>
  </si>
  <si>
    <t>Hodinové zúčtovací sazby</t>
  </si>
  <si>
    <t>85</t>
  </si>
  <si>
    <t>HZS3212</t>
  </si>
  <si>
    <t>Hodinové zúčtovací sazby montáží technologických zařízení na stavebních objektech montér vzduchotechniky odborný</t>
  </si>
  <si>
    <t>512</t>
  </si>
  <si>
    <t>715991888</t>
  </si>
  <si>
    <t>ZTi - Zdravotní technika - kuchyně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</si>
  <si>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</si>
  <si>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</si>
  <si>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</si>
  <si>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</si>
  <si>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>721</t>
  </si>
  <si>
    <t>Zdravotechnika - vnitřní kanalizace</t>
  </si>
  <si>
    <t>721110952</t>
  </si>
  <si>
    <t>Opravy odpadního potrubí kameninového vsazení odbočky do potrubí DN 125</t>
  </si>
  <si>
    <t>-767414553</t>
  </si>
  <si>
    <t>721110961</t>
  </si>
  <si>
    <t>Opravy odpadního potrubí kameninového propojení dosavadního potrubí DN 100</t>
  </si>
  <si>
    <t>-895716907</t>
  </si>
  <si>
    <t>3</t>
  </si>
  <si>
    <t>721110962</t>
  </si>
  <si>
    <t>Opravy odpadního potrubí kameninového propojení dosavadního potrubí DN 125</t>
  </si>
  <si>
    <t>1653926442</t>
  </si>
  <si>
    <t>721110971</t>
  </si>
  <si>
    <t>Opravy odpadního potrubí kameninového krácení trub DN 100</t>
  </si>
  <si>
    <t>-643023824</t>
  </si>
  <si>
    <t>5</t>
  </si>
  <si>
    <t>721110972</t>
  </si>
  <si>
    <t>Opravy odpadního potrubí kameninového krácení trub DN 125</t>
  </si>
  <si>
    <t>1292554293</t>
  </si>
  <si>
    <t>6</t>
  </si>
  <si>
    <t>721140905</t>
  </si>
  <si>
    <t>Opravy odpadního potrubí litinového vsazení odbočky do potrubí DN 100</t>
  </si>
  <si>
    <t>-205285232</t>
  </si>
  <si>
    <t>7</t>
  </si>
  <si>
    <t>721140915</t>
  </si>
  <si>
    <t>Opravy odpadního potrubí litinového propojení dosavadního potrubí DN 100</t>
  </si>
  <si>
    <t>-1803439926</t>
  </si>
  <si>
    <t>721140925</t>
  </si>
  <si>
    <t>Opravy odpadního potrubí litinového krácení trub DN 100</t>
  </si>
  <si>
    <t>527723692</t>
  </si>
  <si>
    <t>9</t>
  </si>
  <si>
    <t>721173401</t>
  </si>
  <si>
    <t>Potrubí z trub PVC SN4 svodné (ležaté) DN 110</t>
  </si>
  <si>
    <t>-1832862461</t>
  </si>
  <si>
    <t>10</t>
  </si>
  <si>
    <t>721174042</t>
  </si>
  <si>
    <t>Potrubí z trub polypropylenových připojovací DN 40</t>
  </si>
  <si>
    <t>820556277</t>
  </si>
  <si>
    <t>11</t>
  </si>
  <si>
    <t>721174043</t>
  </si>
  <si>
    <t>Potrubí z trub polypropylenových připojovací DN 50</t>
  </si>
  <si>
    <t>1064175386</t>
  </si>
  <si>
    <t>12</t>
  </si>
  <si>
    <t>721194104</t>
  </si>
  <si>
    <t>Vyměření přípojek na potrubí vyvedení a upevnění odpadních výpustek DN 40</t>
  </si>
  <si>
    <t>845569895</t>
  </si>
  <si>
    <t>13</t>
  </si>
  <si>
    <t>721194105</t>
  </si>
  <si>
    <t>Vyměření přípojek na potrubí vyvedení a upevnění odpadních výpustek DN 50</t>
  </si>
  <si>
    <t>-42158826</t>
  </si>
  <si>
    <t>14</t>
  </si>
  <si>
    <t>721194109</t>
  </si>
  <si>
    <t>Vyměření přípojek na potrubí vyvedení a upevnění odpadních výpustek DN 110</t>
  </si>
  <si>
    <t>-188012688</t>
  </si>
  <si>
    <t>721211403</t>
  </si>
  <si>
    <t>Podlahové vpusti s vodorovným odtokem DN 50/75 s kulovým kloubem, mřížka nerez 115x115</t>
  </si>
  <si>
    <t>-374978364</t>
  </si>
  <si>
    <t>721212121</t>
  </si>
  <si>
    <t>Odtokové sprchové žlaby se zápachovou uzávěrkou a krycím roštem délky 700 mm</t>
  </si>
  <si>
    <t>-171706843</t>
  </si>
  <si>
    <t>721226511</t>
  </si>
  <si>
    <t>Zápachové uzávěrky podomítkové (Pe) s krycí deskou pro pračku a myčku DN 40</t>
  </si>
  <si>
    <t>43345166</t>
  </si>
  <si>
    <t>721226521</t>
  </si>
  <si>
    <t>Zápachové uzávěrky nástěnné (PP) pro pračku a myčku DN 40</t>
  </si>
  <si>
    <t>1944860475</t>
  </si>
  <si>
    <t>721290111</t>
  </si>
  <si>
    <t>Zkouška těsnosti kanalizace v objektech vodou do DN 125</t>
  </si>
  <si>
    <t>-90921037</t>
  </si>
  <si>
    <t>721910912</t>
  </si>
  <si>
    <t>Pročištění svislých odpadů v jednom podlaží do DN 200</t>
  </si>
  <si>
    <t>1613867370</t>
  </si>
  <si>
    <t>721910922</t>
  </si>
  <si>
    <t>Pročištění ležatých svodů do DN 300</t>
  </si>
  <si>
    <t>317318838</t>
  </si>
  <si>
    <t>998721101</t>
  </si>
  <si>
    <t>Přesun hmot pro vnitřní kanalizace stanovený z hmotnosti přesunovaného materiálu vodorovná dopravní vzdálenost do 50 m v objektech výšky do 6 m</t>
  </si>
  <si>
    <t>-2088777641</t>
  </si>
  <si>
    <t>722</t>
  </si>
  <si>
    <t>Zdravotechnika - vnitřní vodovod</t>
  </si>
  <si>
    <t>722130107</t>
  </si>
  <si>
    <t>Potrubí z ocelových trubek pozinkovaných hladkých pro zavodněný systém spojovaných lisováním PN 16 do 110°C Ø 54/1,5</t>
  </si>
  <si>
    <t>-1615853774</t>
  </si>
  <si>
    <t>722130110</t>
  </si>
  <si>
    <t>Potrubí z ocelových trubek pozinkovaných hladkých pro zavodněný systém spojovaných lisováním PN 16 do 110°C Ø 88,9/2</t>
  </si>
  <si>
    <t>-123444349</t>
  </si>
  <si>
    <t>722131932</t>
  </si>
  <si>
    <t>Opravy vodovodního potrubí z ocelových trubek pozinkovaných závitových propojení dosavadního potrubí DN 20</t>
  </si>
  <si>
    <t>1042271276</t>
  </si>
  <si>
    <t>722131936</t>
  </si>
  <si>
    <t>Opravy vodovodního potrubí z ocelových trubek pozinkovaných závitových propojení dosavadního potrubí DN 50</t>
  </si>
  <si>
    <t>-540521742</t>
  </si>
  <si>
    <t>722131938</t>
  </si>
  <si>
    <t>Opravy vodovodního potrubí z ocelových trubek pozinkovaných závitových propojení dosavadního potrubí DN 80</t>
  </si>
  <si>
    <t>72248695</t>
  </si>
  <si>
    <t>722174022</t>
  </si>
  <si>
    <t>Potrubí z plastových trubek z polypropylenu PPR svařovaných polyfúzně PN 20 (SDR 6) D 20 x 3,4</t>
  </si>
  <si>
    <t>-1998543832</t>
  </si>
  <si>
    <t>722174023</t>
  </si>
  <si>
    <t>Potrubí z plastových trubek z polypropylenu PPR svařovaných polyfúzně PN 20 (SDR 6) D 25 x 4,2</t>
  </si>
  <si>
    <t>-1677453545</t>
  </si>
  <si>
    <t>722174024</t>
  </si>
  <si>
    <t>Potrubí z plastových trubek z polypropylenu PPR svařovaných polyfúzně PN 20 (SDR 6) D 32 x 5,4</t>
  </si>
  <si>
    <t>1318773423</t>
  </si>
  <si>
    <t>722174025</t>
  </si>
  <si>
    <t>Potrubí z plastových trubek z polypropylenu PPR svařovaných polyfúzně PN 20 (SDR 6) D 40 x 6,7</t>
  </si>
  <si>
    <t>-1205207548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</si>
  <si>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</si>
  <si>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</si>
  <si>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-119307218</t>
  </si>
  <si>
    <t>722182011</t>
  </si>
  <si>
    <t>Podpůrný žlab pro potrubí průměru D 20</t>
  </si>
  <si>
    <t>-1773703283</t>
  </si>
  <si>
    <t>722182012</t>
  </si>
  <si>
    <t>Podpůrný žlab pro potrubí průměru D 25</t>
  </si>
  <si>
    <t>-1694832460</t>
  </si>
  <si>
    <t>722182013</t>
  </si>
  <si>
    <t>Podpůrný žlab pro potrubí průměru D 32</t>
  </si>
  <si>
    <t>1042655625</t>
  </si>
  <si>
    <t>722182014</t>
  </si>
  <si>
    <t>Podpůrný žlab pro potrubí průměru D 40</t>
  </si>
  <si>
    <t>1925851943</t>
  </si>
  <si>
    <t>722190401</t>
  </si>
  <si>
    <t>Zřízení přípojek na potrubí vyvedení a upevnění výpustek do DN 25</t>
  </si>
  <si>
    <t>349445323</t>
  </si>
  <si>
    <t>722190402</t>
  </si>
  <si>
    <t>Zřízení přípojek na potrubí vyvedení a upevnění výpustek přes 25 do DN 50</t>
  </si>
  <si>
    <t>-1906244872</t>
  </si>
  <si>
    <t>722190403</t>
  </si>
  <si>
    <t>Zřízení přípojek na potrubí vyvedení a upevnění výpustek přes 50 do DN 100</t>
  </si>
  <si>
    <t>1920443833</t>
  </si>
  <si>
    <t>722220151</t>
  </si>
  <si>
    <t>Armatury s jedním závitem plastové (PPR) PN 20 (SDR 6) DN 16 x G 1/2"</t>
  </si>
  <si>
    <t>-1262131478</t>
  </si>
  <si>
    <t>722221134</t>
  </si>
  <si>
    <t>Armatury s jedním závitem ventily výtokové G 1/2"</t>
  </si>
  <si>
    <t>soubor</t>
  </si>
  <si>
    <t>290344040</t>
  </si>
  <si>
    <t>722232011</t>
  </si>
  <si>
    <t>Armatury se dvěma závity kulové kohouty PN 16 do 120°C podomítkové vnitřní závit G 1/2"</t>
  </si>
  <si>
    <t>-2132371085</t>
  </si>
  <si>
    <t>722232127</t>
  </si>
  <si>
    <t>Armatury se dvěma závity kulové kohouty PN 42 do 185 °C plnoprůtokové vnitřní závit G 2"</t>
  </si>
  <si>
    <t>1775020300</t>
  </si>
  <si>
    <t>722232506</t>
  </si>
  <si>
    <t>Armatury se dvěma závity potrubní oddělovače vnější závit PN 10 do 65 °C G 2"</t>
  </si>
  <si>
    <t>907296552</t>
  </si>
  <si>
    <t>722254116</t>
  </si>
  <si>
    <t>Požární příslušenství a armatury hydrantové skříně vnitřní s výzbrojí C 52 (polyesterová hadice)</t>
  </si>
  <si>
    <t>872298666</t>
  </si>
  <si>
    <t>722290226</t>
  </si>
  <si>
    <t>Zkoušky, proplach a desinfekce vodovodního potrubí zkoušky těsnosti vodovodního potrubí závitového do DN 50</t>
  </si>
  <si>
    <t>2087004986</t>
  </si>
  <si>
    <t>722290229</t>
  </si>
  <si>
    <t>Zkoušky, proplach a desinfekce vodovodního potrubí zkoušky těsnosti vodovodního potrubí závitového přes DN 50 do DN 100</t>
  </si>
  <si>
    <t>287603295</t>
  </si>
  <si>
    <t>722290234</t>
  </si>
  <si>
    <t>Zkoušky, proplach a desinfekce vodovodního potrubí proplach a desinfekce vodovodního potrubí do DN 80</t>
  </si>
  <si>
    <t>915882320</t>
  </si>
  <si>
    <t>722290237</t>
  </si>
  <si>
    <t>Zkoušky, proplach a desinfekce vodovodního potrubí proplach a desinfekce vodovodního potrubí přes DN 80 do DN 200</t>
  </si>
  <si>
    <t>-957443287</t>
  </si>
  <si>
    <t>998722101</t>
  </si>
  <si>
    <t>Přesun hmot pro vnitřní vodovod stanovený z hmotnosti přesunovaného materiálu vodorovná dopravní vzdálenost do 50 m v objektech výšky do 6 m</t>
  </si>
  <si>
    <t>1091329790</t>
  </si>
  <si>
    <t>725</t>
  </si>
  <si>
    <t>Zdravotechnika - zařizovací předměty</t>
  </si>
  <si>
    <t>725112182</t>
  </si>
  <si>
    <t>Zařízení záchodů kombi klozety s úspornou armaturou odpad svislý</t>
  </si>
  <si>
    <t>-1467646830</t>
  </si>
  <si>
    <t>725210821</t>
  </si>
  <si>
    <t>Demontáž umyvadel bez výtokových armatur umyvadel</t>
  </si>
  <si>
    <t>1886263584</t>
  </si>
  <si>
    <t>725211618</t>
  </si>
  <si>
    <t>Umyvadla keramická bílá bez výtokových armatur připevněná na stěnu šrouby s krytem na sifon (polosloupem), šířka umyvadla 650 mm</t>
  </si>
  <si>
    <t>-834315530</t>
  </si>
  <si>
    <t>725310821</t>
  </si>
  <si>
    <t>Demontáž dřezů jednodílných bez výtokových armatur na konzolách</t>
  </si>
  <si>
    <t>738828728</t>
  </si>
  <si>
    <t>725311121</t>
  </si>
  <si>
    <t>Dřezy bez výtokových armatur jednoduché se zápachovou uzávěrkou nerezové s odkapávací plochou 560x480 mm a miskou</t>
  </si>
  <si>
    <t>-875870991</t>
  </si>
  <si>
    <t>725330820</t>
  </si>
  <si>
    <t>Demontáž výlevek bez výtokových armatur a bez nádrže a splachovacího potrubí diturvitových</t>
  </si>
  <si>
    <t>-1758305193</t>
  </si>
  <si>
    <t>725331111</t>
  </si>
  <si>
    <t>Výlevky bez výtokových armatur a splachovací nádrže keramické se sklopnou plastovou mřížkou 425 mm</t>
  </si>
  <si>
    <t>1889446527</t>
  </si>
  <si>
    <t>725530823</t>
  </si>
  <si>
    <t>Demontáž elektrických zásobníkových ohřívačů vody tlakových od 50 do 200 l</t>
  </si>
  <si>
    <t>-1272757102</t>
  </si>
  <si>
    <t>67</t>
  </si>
  <si>
    <t>725820801</t>
  </si>
  <si>
    <t>Demontáž baterií nástěnných do G 3/4</t>
  </si>
  <si>
    <t>-1498567999</t>
  </si>
  <si>
    <t>68</t>
  </si>
  <si>
    <t>725821312</t>
  </si>
  <si>
    <t>Baterie dřezové nástěnné pákové s otáčivým kulatým ústím a délkou ramínka 300 mm</t>
  </si>
  <si>
    <t>1950401173</t>
  </si>
  <si>
    <t>69</t>
  </si>
  <si>
    <t>725822613</t>
  </si>
  <si>
    <t>Baterie umyvadlové stojánkové pákové s výpustí</t>
  </si>
  <si>
    <t>-1371353997</t>
  </si>
  <si>
    <t>70</t>
  </si>
  <si>
    <t>725841332</t>
  </si>
  <si>
    <t>Baterie sprchové podomítkové (zápustné) s přepínačem a pohyblivým držákem</t>
  </si>
  <si>
    <t>1609565302</t>
  </si>
  <si>
    <t>725860811</t>
  </si>
  <si>
    <t>Demontáž zápachových uzávěrek pro zařizovací předměty jednoduchých</t>
  </si>
  <si>
    <t>-1688217485</t>
  </si>
  <si>
    <t>725861102</t>
  </si>
  <si>
    <t>Zápachové uzávěrky zařizovacích předmětů pro umyvadla DN 40</t>
  </si>
  <si>
    <t>-2044998985</t>
  </si>
  <si>
    <t>725980123</t>
  </si>
  <si>
    <t>Dvířka 30/30</t>
  </si>
  <si>
    <t>1929404622</t>
  </si>
  <si>
    <t>998725101</t>
  </si>
  <si>
    <t>Přesun hmot pro zařizovací předměty stanovený z hmotnosti přesunovaného materiálu vodorovná dopravní vzdálenost do 50 m v objektech výšky do 6 m</t>
  </si>
  <si>
    <t>993019813</t>
  </si>
  <si>
    <t>734</t>
  </si>
  <si>
    <t>Ústřední vytápění - armatury</t>
  </si>
  <si>
    <t>734220100</t>
  </si>
  <si>
    <t>Ventily regulační závitové vyvažovací přímé PN 20 do 100°C G 1/2</t>
  </si>
  <si>
    <t>-1459718516</t>
  </si>
  <si>
    <t>998734101</t>
  </si>
  <si>
    <t>Přesun hmot pro armatury stanovený z hmotnosti přesunovaného materiálu vodorovná dopravní vzdálenost do 50 m v objektech výšky do 6 m</t>
  </si>
  <si>
    <t>-150560673</t>
  </si>
  <si>
    <t>HZS2212</t>
  </si>
  <si>
    <t>Hodinové zúčtovací sazby profesí PSV provádění stavebních instalací instalatér odborný</t>
  </si>
  <si>
    <t>-1301750832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</si>
</sst>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26</v>
      </c>
      <c r="AK17" s="29" t="s">
        <v>27</v>
      </c>
      <c r="AN17" s="24" t="s">
        <v>1</v>
      </c>
      <c r="AR17" s="19"/>
      <c r="BE17" s="28"/>
      <c r="BS17" s="16" t="s">
        <v>31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32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26</v>
      </c>
      <c r="AK20" s="29" t="s">
        <v>27</v>
      </c>
      <c r="AN20" s="24" t="s">
        <v>1</v>
      </c>
      <c r="AR20" s="19"/>
      <c r="BE20" s="28"/>
      <c r="BS20" s="16" t="s">
        <v>3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33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35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36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37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38</v>
      </c>
      <c r="E29" s="3"/>
      <c r="F29" s="29" t="s">
        <v>39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40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41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42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43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45</v>
      </c>
      <c r="U35" s="47"/>
      <c r="V35" s="47"/>
      <c r="W35" s="47"/>
      <c r="X35" s="49" t="s">
        <v>46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48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49</v>
      </c>
      <c r="AI60" s="38"/>
      <c r="AJ60" s="38"/>
      <c r="AK60" s="38"/>
      <c r="AL60" s="38"/>
      <c r="AM60" s="55" t="s">
        <v>50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51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52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49</v>
      </c>
      <c r="AI75" s="38"/>
      <c r="AJ75" s="38"/>
      <c r="AK75" s="38"/>
      <c r="AL75" s="38"/>
      <c r="AM75" s="55" t="s">
        <v>50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Z2318a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Rekonstrukce a modernizace kuchyně str. zař. SUPŠSK Hořice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Hořice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20. 4. 2023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54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32</v>
      </c>
      <c r="AJ90" s="35"/>
      <c r="AK90" s="35"/>
      <c r="AL90" s="35"/>
      <c r="AM90" s="67" t="str">
        <f>IF(E20="","",E20)</f>
        <v xml:space="preserve">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55</v>
      </c>
      <c r="D92" s="77"/>
      <c r="E92" s="77"/>
      <c r="F92" s="77"/>
      <c r="G92" s="77"/>
      <c r="H92" s="78"/>
      <c r="I92" s="79" t="s">
        <v>56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57</v>
      </c>
      <c r="AH92" s="77"/>
      <c r="AI92" s="77"/>
      <c r="AJ92" s="77"/>
      <c r="AK92" s="77"/>
      <c r="AL92" s="77"/>
      <c r="AM92" s="77"/>
      <c r="AN92" s="79" t="s">
        <v>58</v>
      </c>
      <c r="AO92" s="77"/>
      <c r="AP92" s="81"/>
      <c r="AQ92" s="82" t="s">
        <v>59</v>
      </c>
      <c r="AR92" s="36"/>
      <c r="AS92" s="83" t="s">
        <v>60</v>
      </c>
      <c r="AT92" s="84" t="s">
        <v>61</v>
      </c>
      <c r="AU92" s="84" t="s">
        <v>62</v>
      </c>
      <c r="AV92" s="84" t="s">
        <v>63</v>
      </c>
      <c r="AW92" s="84" t="s">
        <v>64</v>
      </c>
      <c r="AX92" s="84" t="s">
        <v>65</v>
      </c>
      <c r="AY92" s="84" t="s">
        <v>66</v>
      </c>
      <c r="AZ92" s="84" t="s">
        <v>67</v>
      </c>
      <c r="BA92" s="84" t="s">
        <v>68</v>
      </c>
      <c r="BB92" s="84" t="s">
        <v>69</v>
      </c>
      <c r="BC92" s="84" t="s">
        <v>70</v>
      </c>
      <c r="BD92" s="85" t="s">
        <v>71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72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ROUND(SUM(AG95:AG96),2)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ROUND(SUM(AS95:AS96),2)</f>
        <v>0</v>
      </c>
      <c r="AT94" s="96">
        <f>ROUND(SUM(AV94:AW94),2)</f>
        <v>0</v>
      </c>
      <c r="AU94" s="97">
        <f>ROUND(SUM(AU95:AU96),5)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ROUND(SUM(AZ95:AZ96),2)</f>
        <v>0</v>
      </c>
      <c r="BA94" s="96">
        <f>ROUND(SUM(BA95:BA96),2)</f>
        <v>0</v>
      </c>
      <c r="BB94" s="96">
        <f>ROUND(SUM(BB95:BB96),2)</f>
        <v>0</v>
      </c>
      <c r="BC94" s="96">
        <f>ROUND(SUM(BC95:BC96),2)</f>
        <v>0</v>
      </c>
      <c r="BD94" s="98">
        <f>ROUND(SUM(BD95:BD96),2)</f>
        <v>0</v>
      </c>
      <c r="BE94" s="6"/>
      <c r="BS94" s="99" t="s">
        <v>73</v>
      </c>
      <c r="BT94" s="99" t="s">
        <v>74</v>
      </c>
      <c r="BU94" s="100" t="s">
        <v>75</v>
      </c>
      <c r="BV94" s="99" t="s">
        <v>76</v>
      </c>
      <c r="BW94" s="99" t="s">
        <v>4</v>
      </c>
      <c r="BX94" s="99" t="s">
        <v>77</v>
      </c>
      <c r="CL94" s="99" t="s">
        <v>1</v>
      </c>
    </row>
    <row r="95" s="7" customFormat="1" ht="16.5" customHeight="1">
      <c r="A95" s="101" t="s">
        <v>78</v>
      </c>
      <c r="B95" s="102"/>
      <c r="C95" s="103"/>
      <c r="D95" s="104" t="s">
        <v>79</v>
      </c>
      <c r="E95" s="104"/>
      <c r="F95" s="104"/>
      <c r="G95" s="104"/>
      <c r="H95" s="104"/>
      <c r="I95" s="105"/>
      <c r="J95" s="104" t="s">
        <v>80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'VZT - Vzduchotechnika - k...'!J30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81</v>
      </c>
      <c r="AR95" s="102"/>
      <c r="AS95" s="108">
        <v>0</v>
      </c>
      <c r="AT95" s="109">
        <f>ROUND(SUM(AV95:AW95),2)</f>
        <v>0</v>
      </c>
      <c r="AU95" s="110">
        <f>'VZT - Vzduchotechnika - k...'!P122</f>
        <v>0</v>
      </c>
      <c r="AV95" s="109">
        <f>'VZT - Vzduchotechnika - k...'!J33</f>
        <v>0</v>
      </c>
      <c r="AW95" s="109">
        <f>'VZT - Vzduchotechnika - k...'!J34</f>
        <v>0</v>
      </c>
      <c r="AX95" s="109">
        <f>'VZT - Vzduchotechnika - k...'!J35</f>
        <v>0</v>
      </c>
      <c r="AY95" s="109">
        <f>'VZT - Vzduchotechnika - k...'!J36</f>
        <v>0</v>
      </c>
      <c r="AZ95" s="109">
        <f>'VZT - Vzduchotechnika - k...'!F33</f>
        <v>0</v>
      </c>
      <c r="BA95" s="109">
        <f>'VZT - Vzduchotechnika - k...'!F34</f>
        <v>0</v>
      </c>
      <c r="BB95" s="109">
        <f>'VZT - Vzduchotechnika - k...'!F35</f>
        <v>0</v>
      </c>
      <c r="BC95" s="109">
        <f>'VZT - Vzduchotechnika - k...'!F36</f>
        <v>0</v>
      </c>
      <c r="BD95" s="111">
        <f>'VZT - Vzduchotechnika - k...'!F37</f>
        <v>0</v>
      </c>
      <c r="BE95" s="7"/>
      <c r="BT95" s="112" t="s">
        <v>82</v>
      </c>
      <c r="BV95" s="112" t="s">
        <v>76</v>
      </c>
      <c r="BW95" s="112" t="s">
        <v>83</v>
      </c>
      <c r="BX95" s="112" t="s">
        <v>4</v>
      </c>
      <c r="CL95" s="112" t="s">
        <v>1</v>
      </c>
      <c r="CM95" s="112" t="s">
        <v>84</v>
      </c>
    </row>
    <row r="96" s="7" customFormat="1" ht="16.5" customHeight="1">
      <c r="A96" s="101" t="s">
        <v>78</v>
      </c>
      <c r="B96" s="102"/>
      <c r="C96" s="103"/>
      <c r="D96" s="104" t="s">
        <v>85</v>
      </c>
      <c r="E96" s="104"/>
      <c r="F96" s="104"/>
      <c r="G96" s="104"/>
      <c r="H96" s="104"/>
      <c r="I96" s="105"/>
      <c r="J96" s="104" t="s">
        <v>86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'ZTi - Zdravotní technika ...'!J30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81</v>
      </c>
      <c r="AR96" s="102"/>
      <c r="AS96" s="113">
        <v>0</v>
      </c>
      <c r="AT96" s="114">
        <f>ROUND(SUM(AV96:AW96),2)</f>
        <v>0</v>
      </c>
      <c r="AU96" s="115">
        <f>'ZTi - Zdravotní technika ...'!P122</f>
        <v>0</v>
      </c>
      <c r="AV96" s="114">
        <f>'ZTi - Zdravotní technika ...'!J33</f>
        <v>0</v>
      </c>
      <c r="AW96" s="114">
        <f>'ZTi - Zdravotní technika ...'!J34</f>
        <v>0</v>
      </c>
      <c r="AX96" s="114">
        <f>'ZTi - Zdravotní technika ...'!J35</f>
        <v>0</v>
      </c>
      <c r="AY96" s="114">
        <f>'ZTi - Zdravotní technika ...'!J36</f>
        <v>0</v>
      </c>
      <c r="AZ96" s="114">
        <f>'ZTi - Zdravotní technika ...'!F33</f>
        <v>0</v>
      </c>
      <c r="BA96" s="114">
        <f>'ZTi - Zdravotní technika ...'!F34</f>
        <v>0</v>
      </c>
      <c r="BB96" s="114">
        <f>'ZTi - Zdravotní technika ...'!F35</f>
        <v>0</v>
      </c>
      <c r="BC96" s="114">
        <f>'ZTi - Zdravotní technika ...'!F36</f>
        <v>0</v>
      </c>
      <c r="BD96" s="116">
        <f>'ZTi - Zdravotní technika ...'!F37</f>
        <v>0</v>
      </c>
      <c r="BE96" s="7"/>
      <c r="BT96" s="112" t="s">
        <v>82</v>
      </c>
      <c r="BV96" s="112" t="s">
        <v>76</v>
      </c>
      <c r="BW96" s="112" t="s">
        <v>87</v>
      </c>
      <c r="BX96" s="112" t="s">
        <v>4</v>
      </c>
      <c r="CL96" s="112" t="s">
        <v>1</v>
      </c>
      <c r="CM96" s="112" t="s">
        <v>84</v>
      </c>
    </row>
    <row r="97" s="2" customFormat="1" ht="30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6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VZT - Vzduchotechnika - k...'!C2" display="/"/>
    <hyperlink ref="A96" location="'ZTi - Zdravotní technik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="1" customFormat="1" ht="24.96" customHeight="1">
      <c r="B4" s="19"/>
      <c r="D4" s="20" t="s">
        <v>88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modernizace kuchyně str. zař. SUPŠSK Hořice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89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90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20. 4. 2023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27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27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32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27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34</v>
      </c>
      <c r="E30" s="35"/>
      <c r="F30" s="35"/>
      <c r="G30" s="35"/>
      <c r="H30" s="35"/>
      <c r="I30" s="35"/>
      <c r="J30" s="93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36</v>
      </c>
      <c r="G32" s="35"/>
      <c r="H32" s="35"/>
      <c r="I32" s="40" t="s">
        <v>35</v>
      </c>
      <c r="J32" s="40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38</v>
      </c>
      <c r="E33" s="29" t="s">
        <v>39</v>
      </c>
      <c r="F33" s="124">
        <f>ROUND((SUM(BE122:BE194)),  2)</f>
        <v>0</v>
      </c>
      <c r="G33" s="35"/>
      <c r="H33" s="35"/>
      <c r="I33" s="125">
        <v>0.20999999999999999</v>
      </c>
      <c r="J33" s="124">
        <f>ROUND(((SUM(BE122:BE194))*I33),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40</v>
      </c>
      <c r="F34" s="124">
        <f>ROUND((SUM(BF122:BF194)),  2)</f>
        <v>0</v>
      </c>
      <c r="G34" s="35"/>
      <c r="H34" s="35"/>
      <c r="I34" s="125">
        <v>0.14999999999999999</v>
      </c>
      <c r="J34" s="124">
        <f>ROUND(((SUM(BF122:BF194))*I34),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41</v>
      </c>
      <c r="F35" s="124">
        <f>ROUND((SUM(BG122:BG194)),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42</v>
      </c>
      <c r="F36" s="124">
        <f>ROUND((SUM(BH122:BH194)),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24">
        <f>ROUND((SUM(BI122:BI194)),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44</v>
      </c>
      <c r="E39" s="78"/>
      <c r="F39" s="78"/>
      <c r="G39" s="128" t="s">
        <v>45</v>
      </c>
      <c r="H39" s="129" t="s">
        <v>46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47</v>
      </c>
      <c r="E50" s="54"/>
      <c r="F50" s="54"/>
      <c r="G50" s="53" t="s">
        <v>48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49</v>
      </c>
      <c r="E61" s="38"/>
      <c r="F61" s="132" t="s">
        <v>50</v>
      </c>
      <c r="G61" s="55" t="s">
        <v>49</v>
      </c>
      <c r="H61" s="38"/>
      <c r="I61" s="38"/>
      <c r="J61" s="133" t="s">
        <v>50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51</v>
      </c>
      <c r="E65" s="56"/>
      <c r="F65" s="56"/>
      <c r="G65" s="53" t="s">
        <v>52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49</v>
      </c>
      <c r="E76" s="38"/>
      <c r="F76" s="132" t="s">
        <v>50</v>
      </c>
      <c r="G76" s="55" t="s">
        <v>49</v>
      </c>
      <c r="H76" s="38"/>
      <c r="I76" s="38"/>
      <c r="J76" s="133" t="s">
        <v>50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modernizace kuchyně str. zař. SUPŠSK Hořice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VZT - Vzduchotechnika - kuchyně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Hořice</v>
      </c>
      <c r="G89" s="35"/>
      <c r="H89" s="35"/>
      <c r="I89" s="29" t="s">
        <v>22</v>
      </c>
      <c r="J89" s="66" t="str">
        <f>IF(J12="","",J12)</f>
        <v>20. 4. 2023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30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32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92</v>
      </c>
      <c r="D94" s="126"/>
      <c r="E94" s="126"/>
      <c r="F94" s="126"/>
      <c r="G94" s="126"/>
      <c r="H94" s="126"/>
      <c r="I94" s="126"/>
      <c r="J94" s="135" t="s">
        <v>93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94</v>
      </c>
      <c r="D96" s="35"/>
      <c r="E96" s="35"/>
      <c r="F96" s="35"/>
      <c r="G96" s="35"/>
      <c r="H96" s="35"/>
      <c r="I96" s="35"/>
      <c r="J96" s="93">
        <f>J122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95</v>
      </c>
    </row>
    <row r="97" s="9" customFormat="1" ht="24.96" customHeight="1">
      <c r="A97" s="9"/>
      <c r="B97" s="137"/>
      <c r="C97" s="9"/>
      <c r="D97" s="138" t="s">
        <v>96</v>
      </c>
      <c r="E97" s="139"/>
      <c r="F97" s="139"/>
      <c r="G97" s="139"/>
      <c r="H97" s="139"/>
      <c r="I97" s="139"/>
      <c r="J97" s="140">
        <f>J123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97</v>
      </c>
      <c r="E98" s="143"/>
      <c r="F98" s="143"/>
      <c r="G98" s="143"/>
      <c r="H98" s="143"/>
      <c r="I98" s="143"/>
      <c r="J98" s="144">
        <f>J124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98</v>
      </c>
      <c r="E99" s="143"/>
      <c r="F99" s="143"/>
      <c r="G99" s="143"/>
      <c r="H99" s="143"/>
      <c r="I99" s="143"/>
      <c r="J99" s="144">
        <f>J125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7"/>
      <c r="C100" s="9"/>
      <c r="D100" s="138" t="s">
        <v>99</v>
      </c>
      <c r="E100" s="139"/>
      <c r="F100" s="139"/>
      <c r="G100" s="139"/>
      <c r="H100" s="139"/>
      <c r="I100" s="139"/>
      <c r="J100" s="140">
        <f>J177</f>
        <v>0</v>
      </c>
      <c r="K100" s="9"/>
      <c r="L100" s="13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1"/>
      <c r="C101" s="10"/>
      <c r="D101" s="142" t="s">
        <v>100</v>
      </c>
      <c r="E101" s="143"/>
      <c r="F101" s="143"/>
      <c r="G101" s="143"/>
      <c r="H101" s="143"/>
      <c r="I101" s="143"/>
      <c r="J101" s="144">
        <f>J188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101</v>
      </c>
      <c r="E102" s="139"/>
      <c r="F102" s="139"/>
      <c r="G102" s="139"/>
      <c r="H102" s="139"/>
      <c r="I102" s="139"/>
      <c r="J102" s="140">
        <f>J193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5"/>
      <c r="D103" s="35"/>
      <c r="E103" s="35"/>
      <c r="F103" s="35"/>
      <c r="G103" s="35"/>
      <c r="H103" s="35"/>
      <c r="I103" s="35"/>
      <c r="J103" s="35"/>
      <c r="K103" s="35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102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118" t="str">
        <f>E7</f>
        <v>Rekonstrukce a modernizace kuchyně str. zař. SUPŠSK Hořice</v>
      </c>
      <c r="F112" s="29"/>
      <c r="G112" s="29"/>
      <c r="H112" s="29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89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E9</f>
        <v>VZT - Vzduchotechnika - kuchyně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F12</f>
        <v>Hořice</v>
      </c>
      <c r="G116" s="35"/>
      <c r="H116" s="35"/>
      <c r="I116" s="29" t="s">
        <v>22</v>
      </c>
      <c r="J116" s="66" t="str">
        <f>IF(J12="","",J12)</f>
        <v>20. 4. 2023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E15</f>
        <v xml:space="preserve"> </v>
      </c>
      <c r="G118" s="35"/>
      <c r="H118" s="35"/>
      <c r="I118" s="29" t="s">
        <v>30</v>
      </c>
      <c r="J118" s="33" t="str">
        <f>E21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IF(E18="","",E18)</f>
        <v>Vyplň údaj</v>
      </c>
      <c r="G119" s="35"/>
      <c r="H119" s="35"/>
      <c r="I119" s="29" t="s">
        <v>32</v>
      </c>
      <c r="J119" s="33" t="str">
        <f>E24</f>
        <v xml:space="preserve"> 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45"/>
      <c r="B121" s="146"/>
      <c r="C121" s="147" t="s">
        <v>103</v>
      </c>
      <c r="D121" s="148" t="s">
        <v>59</v>
      </c>
      <c r="E121" s="148" t="s">
        <v>55</v>
      </c>
      <c r="F121" s="148" t="s">
        <v>56</v>
      </c>
      <c r="G121" s="148" t="s">
        <v>104</v>
      </c>
      <c r="H121" s="148" t="s">
        <v>105</v>
      </c>
      <c r="I121" s="148" t="s">
        <v>106</v>
      </c>
      <c r="J121" s="148" t="s">
        <v>93</v>
      </c>
      <c r="K121" s="149" t="s">
        <v>107</v>
      </c>
      <c r="L121" s="150"/>
      <c r="M121" s="83" t="s">
        <v>1</v>
      </c>
      <c r="N121" s="84" t="s">
        <v>38</v>
      </c>
      <c r="O121" s="84" t="s">
        <v>108</v>
      </c>
      <c r="P121" s="84" t="s">
        <v>109</v>
      </c>
      <c r="Q121" s="84" t="s">
        <v>110</v>
      </c>
      <c r="R121" s="84" t="s">
        <v>111</v>
      </c>
      <c r="S121" s="84" t="s">
        <v>112</v>
      </c>
      <c r="T121" s="85" t="s">
        <v>113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="2" customFormat="1" ht="22.8" customHeight="1">
      <c r="A122" s="35"/>
      <c r="B122" s="36"/>
      <c r="C122" s="90" t="s">
        <v>114</v>
      </c>
      <c r="D122" s="35"/>
      <c r="E122" s="35"/>
      <c r="F122" s="35"/>
      <c r="G122" s="35"/>
      <c r="H122" s="35"/>
      <c r="I122" s="35"/>
      <c r="J122" s="151">
        <f>BK122</f>
        <v>0</v>
      </c>
      <c r="K122" s="35"/>
      <c r="L122" s="36"/>
      <c r="M122" s="86"/>
      <c r="N122" s="70"/>
      <c r="O122" s="87"/>
      <c r="P122" s="152">
        <f>P123+P177+P193</f>
        <v>0</v>
      </c>
      <c r="Q122" s="87"/>
      <c r="R122" s="152">
        <f>R123+R177+R193</f>
        <v>4.8373524999999997</v>
      </c>
      <c r="S122" s="87"/>
      <c r="T122" s="153">
        <f>T123+T177+T193</f>
        <v>0.0293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73</v>
      </c>
      <c r="AU122" s="16" t="s">
        <v>95</v>
      </c>
      <c r="BK122" s="154">
        <f>BK123+BK177+BK193</f>
        <v>0</v>
      </c>
    </row>
    <row r="123" s="12" customFormat="1" ht="25.92" customHeight="1">
      <c r="A123" s="12"/>
      <c r="B123" s="155"/>
      <c r="C123" s="12"/>
      <c r="D123" s="156" t="s">
        <v>73</v>
      </c>
      <c r="E123" s="157" t="s">
        <v>115</v>
      </c>
      <c r="F123" s="157" t="s">
        <v>116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P124+P125</f>
        <v>0</v>
      </c>
      <c r="Q123" s="161"/>
      <c r="R123" s="162">
        <f>R124+R125</f>
        <v>4.7979124999999998</v>
      </c>
      <c r="S123" s="161"/>
      <c r="T123" s="163">
        <f>T124+T125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74</v>
      </c>
      <c r="AY123" s="156" t="s">
        <v>117</v>
      </c>
      <c r="BK123" s="165">
        <f>BK124+BK125</f>
        <v>0</v>
      </c>
    </row>
    <row r="124" s="12" customFormat="1" ht="22.8" customHeight="1">
      <c r="A124" s="12"/>
      <c r="B124" s="155"/>
      <c r="C124" s="12"/>
      <c r="D124" s="156" t="s">
        <v>73</v>
      </c>
      <c r="E124" s="166" t="s">
        <v>118</v>
      </c>
      <c r="F124" s="166" t="s">
        <v>119</v>
      </c>
      <c r="G124" s="12"/>
      <c r="H124" s="12"/>
      <c r="I124" s="158"/>
      <c r="J124" s="167">
        <f>BK124</f>
        <v>0</v>
      </c>
      <c r="K124" s="12"/>
      <c r="L124" s="155"/>
      <c r="M124" s="160"/>
      <c r="N124" s="161"/>
      <c r="O124" s="161"/>
      <c r="P124" s="162">
        <v>0</v>
      </c>
      <c r="Q124" s="161"/>
      <c r="R124" s="162">
        <v>0</v>
      </c>
      <c r="S124" s="161"/>
      <c r="T124" s="163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82</v>
      </c>
      <c r="AT124" s="164" t="s">
        <v>73</v>
      </c>
      <c r="AU124" s="164" t="s">
        <v>82</v>
      </c>
      <c r="AY124" s="156" t="s">
        <v>117</v>
      </c>
      <c r="BK124" s="165">
        <v>0</v>
      </c>
    </row>
    <row r="125" s="12" customFormat="1" ht="22.8" customHeight="1">
      <c r="A125" s="12"/>
      <c r="B125" s="155"/>
      <c r="C125" s="12"/>
      <c r="D125" s="156" t="s">
        <v>73</v>
      </c>
      <c r="E125" s="166" t="s">
        <v>120</v>
      </c>
      <c r="F125" s="166" t="s">
        <v>121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SUM(P126:P176)</f>
        <v>0</v>
      </c>
      <c r="Q125" s="161"/>
      <c r="R125" s="162">
        <f>SUM(R126:R176)</f>
        <v>4.7979124999999998</v>
      </c>
      <c r="S125" s="161"/>
      <c r="T125" s="163">
        <f>SUM(T126:T176)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82</v>
      </c>
      <c r="AT125" s="164" t="s">
        <v>73</v>
      </c>
      <c r="AU125" s="164" t="s">
        <v>82</v>
      </c>
      <c r="AY125" s="156" t="s">
        <v>117</v>
      </c>
      <c r="BK125" s="165">
        <f>SUM(BK126:BK176)</f>
        <v>0</v>
      </c>
    </row>
    <row r="126" s="2" customFormat="1" ht="33" customHeight="1">
      <c r="A126" s="35"/>
      <c r="B126" s="168"/>
      <c r="C126" s="169" t="s">
        <v>122</v>
      </c>
      <c r="D126" s="169" t="s">
        <v>123</v>
      </c>
      <c r="E126" s="170" t="s">
        <v>124</v>
      </c>
      <c r="F126" s="171" t="s">
        <v>125</v>
      </c>
      <c r="G126" s="172" t="s">
        <v>126</v>
      </c>
      <c r="H126" s="173">
        <v>1</v>
      </c>
      <c r="I126" s="174"/>
      <c r="J126" s="175">
        <f>ROUND(I126*H126,2)</f>
        <v>0</v>
      </c>
      <c r="K126" s="171" t="s">
        <v>127</v>
      </c>
      <c r="L126" s="36"/>
      <c r="M126" s="176" t="s">
        <v>1</v>
      </c>
      <c r="N126" s="177" t="s">
        <v>39</v>
      </c>
      <c r="O126" s="74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0" t="s">
        <v>128</v>
      </c>
      <c r="AT126" s="180" t="s">
        <v>123</v>
      </c>
      <c r="AU126" s="180" t="s">
        <v>84</v>
      </c>
      <c r="AY126" s="16" t="s">
        <v>117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6" t="s">
        <v>82</v>
      </c>
      <c r="BK126" s="181">
        <f>ROUND(I126*H126,2)</f>
        <v>0</v>
      </c>
      <c r="BL126" s="16" t="s">
        <v>128</v>
      </c>
      <c r="BM126" s="180" t="s">
        <v>129</v>
      </c>
    </row>
    <row r="127" s="2" customFormat="1" ht="218.55" customHeight="1">
      <c r="A127" s="35"/>
      <c r="B127" s="168"/>
      <c r="C127" s="182" t="s">
        <v>130</v>
      </c>
      <c r="D127" s="182" t="s">
        <v>131</v>
      </c>
      <c r="E127" s="183" t="s">
        <v>132</v>
      </c>
      <c r="F127" s="184" t="s">
        <v>133</v>
      </c>
      <c r="G127" s="185" t="s">
        <v>126</v>
      </c>
      <c r="H127" s="186">
        <v>1</v>
      </c>
      <c r="I127" s="187"/>
      <c r="J127" s="188">
        <f>ROUND(I127*H127,2)</f>
        <v>0</v>
      </c>
      <c r="K127" s="184" t="s">
        <v>1</v>
      </c>
      <c r="L127" s="189"/>
      <c r="M127" s="190" t="s">
        <v>1</v>
      </c>
      <c r="N127" s="191" t="s">
        <v>39</v>
      </c>
      <c r="O127" s="74"/>
      <c r="P127" s="178">
        <f>O127*H127</f>
        <v>0</v>
      </c>
      <c r="Q127" s="178">
        <v>0.30099999999999999</v>
      </c>
      <c r="R127" s="178">
        <f>Q127*H127</f>
        <v>0.30099999999999999</v>
      </c>
      <c r="S127" s="178">
        <v>0</v>
      </c>
      <c r="T127" s="17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134</v>
      </c>
      <c r="AT127" s="180" t="s">
        <v>131</v>
      </c>
      <c r="AU127" s="180" t="s">
        <v>84</v>
      </c>
      <c r="AY127" s="16" t="s">
        <v>117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82</v>
      </c>
      <c r="BK127" s="181">
        <f>ROUND(I127*H127,2)</f>
        <v>0</v>
      </c>
      <c r="BL127" s="16" t="s">
        <v>128</v>
      </c>
      <c r="BM127" s="180" t="s">
        <v>135</v>
      </c>
    </row>
    <row r="128" s="2" customFormat="1" ht="16.5" customHeight="1">
      <c r="A128" s="35"/>
      <c r="B128" s="168"/>
      <c r="C128" s="169" t="s">
        <v>136</v>
      </c>
      <c r="D128" s="169" t="s">
        <v>123</v>
      </c>
      <c r="E128" s="170" t="s">
        <v>137</v>
      </c>
      <c r="F128" s="171" t="s">
        <v>138</v>
      </c>
      <c r="G128" s="172" t="s">
        <v>126</v>
      </c>
      <c r="H128" s="173">
        <v>1</v>
      </c>
      <c r="I128" s="174"/>
      <c r="J128" s="175">
        <f>ROUND(I128*H128,2)</f>
        <v>0</v>
      </c>
      <c r="K128" s="171" t="s">
        <v>1</v>
      </c>
      <c r="L128" s="36"/>
      <c r="M128" s="176" t="s">
        <v>1</v>
      </c>
      <c r="N128" s="177" t="s">
        <v>39</v>
      </c>
      <c r="O128" s="74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128</v>
      </c>
      <c r="AT128" s="180" t="s">
        <v>123</v>
      </c>
      <c r="AU128" s="180" t="s">
        <v>84</v>
      </c>
      <c r="AY128" s="16" t="s">
        <v>117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82</v>
      </c>
      <c r="BK128" s="181">
        <f>ROUND(I128*H128,2)</f>
        <v>0</v>
      </c>
      <c r="BL128" s="16" t="s">
        <v>128</v>
      </c>
      <c r="BM128" s="180" t="s">
        <v>139</v>
      </c>
    </row>
    <row r="129" s="2" customFormat="1" ht="21.75" customHeight="1">
      <c r="A129" s="35"/>
      <c r="B129" s="168"/>
      <c r="C129" s="182" t="s">
        <v>140</v>
      </c>
      <c r="D129" s="182" t="s">
        <v>131</v>
      </c>
      <c r="E129" s="183" t="s">
        <v>141</v>
      </c>
      <c r="F129" s="184" t="s">
        <v>142</v>
      </c>
      <c r="G129" s="185" t="s">
        <v>126</v>
      </c>
      <c r="H129" s="186">
        <v>5</v>
      </c>
      <c r="I129" s="187"/>
      <c r="J129" s="188">
        <f>ROUND(I129*H129,2)</f>
        <v>0</v>
      </c>
      <c r="K129" s="184" t="s">
        <v>1</v>
      </c>
      <c r="L129" s="189"/>
      <c r="M129" s="190" t="s">
        <v>1</v>
      </c>
      <c r="N129" s="191" t="s">
        <v>39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134</v>
      </c>
      <c r="AT129" s="180" t="s">
        <v>131</v>
      </c>
      <c r="AU129" s="180" t="s">
        <v>84</v>
      </c>
      <c r="AY129" s="16" t="s">
        <v>117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82</v>
      </c>
      <c r="BK129" s="181">
        <f>ROUND(I129*H129,2)</f>
        <v>0</v>
      </c>
      <c r="BL129" s="16" t="s">
        <v>128</v>
      </c>
      <c r="BM129" s="180" t="s">
        <v>143</v>
      </c>
    </row>
    <row r="130" s="2" customFormat="1" ht="37.8" customHeight="1">
      <c r="A130" s="35"/>
      <c r="B130" s="168"/>
      <c r="C130" s="169" t="s">
        <v>7</v>
      </c>
      <c r="D130" s="169" t="s">
        <v>123</v>
      </c>
      <c r="E130" s="170" t="s">
        <v>144</v>
      </c>
      <c r="F130" s="171" t="s">
        <v>145</v>
      </c>
      <c r="G130" s="172" t="s">
        <v>126</v>
      </c>
      <c r="H130" s="173">
        <v>2</v>
      </c>
      <c r="I130" s="174"/>
      <c r="J130" s="175">
        <f>ROUND(I130*H130,2)</f>
        <v>0</v>
      </c>
      <c r="K130" s="171" t="s">
        <v>127</v>
      </c>
      <c r="L130" s="36"/>
      <c r="M130" s="176" t="s">
        <v>1</v>
      </c>
      <c r="N130" s="177" t="s">
        <v>39</v>
      </c>
      <c r="O130" s="74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0" t="s">
        <v>128</v>
      </c>
      <c r="AT130" s="180" t="s">
        <v>123</v>
      </c>
      <c r="AU130" s="180" t="s">
        <v>84</v>
      </c>
      <c r="AY130" s="16" t="s">
        <v>117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6" t="s">
        <v>82</v>
      </c>
      <c r="BK130" s="181">
        <f>ROUND(I130*H130,2)</f>
        <v>0</v>
      </c>
      <c r="BL130" s="16" t="s">
        <v>128</v>
      </c>
      <c r="BM130" s="180" t="s">
        <v>146</v>
      </c>
    </row>
    <row r="131" s="2" customFormat="1" ht="16.5" customHeight="1">
      <c r="A131" s="35"/>
      <c r="B131" s="168"/>
      <c r="C131" s="169" t="s">
        <v>147</v>
      </c>
      <c r="D131" s="169" t="s">
        <v>123</v>
      </c>
      <c r="E131" s="170" t="s">
        <v>148</v>
      </c>
      <c r="F131" s="171" t="s">
        <v>149</v>
      </c>
      <c r="G131" s="172" t="s">
        <v>126</v>
      </c>
      <c r="H131" s="173">
        <v>1</v>
      </c>
      <c r="I131" s="174"/>
      <c r="J131" s="175">
        <f>ROUND(I131*H131,2)</f>
        <v>0</v>
      </c>
      <c r="K131" s="171" t="s">
        <v>1</v>
      </c>
      <c r="L131" s="36"/>
      <c r="M131" s="176" t="s">
        <v>1</v>
      </c>
      <c r="N131" s="177" t="s">
        <v>39</v>
      </c>
      <c r="O131" s="74"/>
      <c r="P131" s="178">
        <f>O131*H131</f>
        <v>0</v>
      </c>
      <c r="Q131" s="178">
        <v>0.058000000000000003</v>
      </c>
      <c r="R131" s="178">
        <f>Q131*H131</f>
        <v>0.058000000000000003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128</v>
      </c>
      <c r="AT131" s="180" t="s">
        <v>123</v>
      </c>
      <c r="AU131" s="180" t="s">
        <v>84</v>
      </c>
      <c r="AY131" s="16" t="s">
        <v>117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82</v>
      </c>
      <c r="BK131" s="181">
        <f>ROUND(I131*H131,2)</f>
        <v>0</v>
      </c>
      <c r="BL131" s="16" t="s">
        <v>128</v>
      </c>
      <c r="BM131" s="180" t="s">
        <v>150</v>
      </c>
    </row>
    <row r="132" s="2" customFormat="1" ht="16.5" customHeight="1">
      <c r="A132" s="35"/>
      <c r="B132" s="168"/>
      <c r="C132" s="169" t="s">
        <v>151</v>
      </c>
      <c r="D132" s="169" t="s">
        <v>123</v>
      </c>
      <c r="E132" s="170" t="s">
        <v>152</v>
      </c>
      <c r="F132" s="171" t="s">
        <v>153</v>
      </c>
      <c r="G132" s="172" t="s">
        <v>126</v>
      </c>
      <c r="H132" s="173">
        <v>1</v>
      </c>
      <c r="I132" s="174"/>
      <c r="J132" s="175">
        <f>ROUND(I132*H132,2)</f>
        <v>0</v>
      </c>
      <c r="K132" s="171" t="s">
        <v>1</v>
      </c>
      <c r="L132" s="36"/>
      <c r="M132" s="176" t="s">
        <v>1</v>
      </c>
      <c r="N132" s="177" t="s">
        <v>39</v>
      </c>
      <c r="O132" s="74"/>
      <c r="P132" s="178">
        <f>O132*H132</f>
        <v>0</v>
      </c>
      <c r="Q132" s="178">
        <v>0.043999999999999997</v>
      </c>
      <c r="R132" s="178">
        <f>Q132*H132</f>
        <v>0.043999999999999997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128</v>
      </c>
      <c r="AT132" s="180" t="s">
        <v>123</v>
      </c>
      <c r="AU132" s="180" t="s">
        <v>84</v>
      </c>
      <c r="AY132" s="16" t="s">
        <v>117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82</v>
      </c>
      <c r="BK132" s="181">
        <f>ROUND(I132*H132,2)</f>
        <v>0</v>
      </c>
      <c r="BL132" s="16" t="s">
        <v>128</v>
      </c>
      <c r="BM132" s="180" t="s">
        <v>154</v>
      </c>
    </row>
    <row r="133" s="2" customFormat="1" ht="37.8" customHeight="1">
      <c r="A133" s="35"/>
      <c r="B133" s="168"/>
      <c r="C133" s="169" t="s">
        <v>155</v>
      </c>
      <c r="D133" s="169" t="s">
        <v>123</v>
      </c>
      <c r="E133" s="170" t="s">
        <v>156</v>
      </c>
      <c r="F133" s="171" t="s">
        <v>157</v>
      </c>
      <c r="G133" s="172" t="s">
        <v>126</v>
      </c>
      <c r="H133" s="173">
        <v>1</v>
      </c>
      <c r="I133" s="174"/>
      <c r="J133" s="175">
        <f>ROUND(I133*H133,2)</f>
        <v>0</v>
      </c>
      <c r="K133" s="171" t="s">
        <v>127</v>
      </c>
      <c r="L133" s="36"/>
      <c r="M133" s="176" t="s">
        <v>1</v>
      </c>
      <c r="N133" s="177" t="s">
        <v>39</v>
      </c>
      <c r="O133" s="74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128</v>
      </c>
      <c r="AT133" s="180" t="s">
        <v>123</v>
      </c>
      <c r="AU133" s="180" t="s">
        <v>84</v>
      </c>
      <c r="AY133" s="16" t="s">
        <v>117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82</v>
      </c>
      <c r="BK133" s="181">
        <f>ROUND(I133*H133,2)</f>
        <v>0</v>
      </c>
      <c r="BL133" s="16" t="s">
        <v>128</v>
      </c>
      <c r="BM133" s="180" t="s">
        <v>158</v>
      </c>
    </row>
    <row r="134" s="2" customFormat="1" ht="66.75" customHeight="1">
      <c r="A134" s="35"/>
      <c r="B134" s="168"/>
      <c r="C134" s="169" t="s">
        <v>159</v>
      </c>
      <c r="D134" s="169" t="s">
        <v>123</v>
      </c>
      <c r="E134" s="170" t="s">
        <v>160</v>
      </c>
      <c r="F134" s="171" t="s">
        <v>161</v>
      </c>
      <c r="G134" s="172" t="s">
        <v>126</v>
      </c>
      <c r="H134" s="173">
        <v>1</v>
      </c>
      <c r="I134" s="174"/>
      <c r="J134" s="175">
        <f>ROUND(I134*H134,2)</f>
        <v>0</v>
      </c>
      <c r="K134" s="171" t="s">
        <v>1</v>
      </c>
      <c r="L134" s="36"/>
      <c r="M134" s="176" t="s">
        <v>1</v>
      </c>
      <c r="N134" s="177" t="s">
        <v>39</v>
      </c>
      <c r="O134" s="74"/>
      <c r="P134" s="178">
        <f>O134*H134</f>
        <v>0</v>
      </c>
      <c r="Q134" s="178">
        <v>0.497</v>
      </c>
      <c r="R134" s="178">
        <f>Q134*H134</f>
        <v>0.497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128</v>
      </c>
      <c r="AT134" s="180" t="s">
        <v>123</v>
      </c>
      <c r="AU134" s="180" t="s">
        <v>84</v>
      </c>
      <c r="AY134" s="16" t="s">
        <v>117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82</v>
      </c>
      <c r="BK134" s="181">
        <f>ROUND(I134*H134,2)</f>
        <v>0</v>
      </c>
      <c r="BL134" s="16" t="s">
        <v>128</v>
      </c>
      <c r="BM134" s="180" t="s">
        <v>162</v>
      </c>
    </row>
    <row r="135" s="2" customFormat="1" ht="24.15" customHeight="1">
      <c r="A135" s="35"/>
      <c r="B135" s="168"/>
      <c r="C135" s="169" t="s">
        <v>163</v>
      </c>
      <c r="D135" s="169" t="s">
        <v>123</v>
      </c>
      <c r="E135" s="170" t="s">
        <v>164</v>
      </c>
      <c r="F135" s="171" t="s">
        <v>165</v>
      </c>
      <c r="G135" s="172" t="s">
        <v>126</v>
      </c>
      <c r="H135" s="173">
        <v>1</v>
      </c>
      <c r="I135" s="174"/>
      <c r="J135" s="175">
        <f>ROUND(I135*H135,2)</f>
        <v>0</v>
      </c>
      <c r="K135" s="171" t="s">
        <v>127</v>
      </c>
      <c r="L135" s="36"/>
      <c r="M135" s="176" t="s">
        <v>1</v>
      </c>
      <c r="N135" s="177" t="s">
        <v>39</v>
      </c>
      <c r="O135" s="74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128</v>
      </c>
      <c r="AT135" s="180" t="s">
        <v>123</v>
      </c>
      <c r="AU135" s="180" t="s">
        <v>84</v>
      </c>
      <c r="AY135" s="16" t="s">
        <v>117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82</v>
      </c>
      <c r="BK135" s="181">
        <f>ROUND(I135*H135,2)</f>
        <v>0</v>
      </c>
      <c r="BL135" s="16" t="s">
        <v>128</v>
      </c>
      <c r="BM135" s="180" t="s">
        <v>166</v>
      </c>
    </row>
    <row r="136" s="2" customFormat="1" ht="24.15" customHeight="1">
      <c r="A136" s="35"/>
      <c r="B136" s="168"/>
      <c r="C136" s="169" t="s">
        <v>167</v>
      </c>
      <c r="D136" s="169" t="s">
        <v>123</v>
      </c>
      <c r="E136" s="170" t="s">
        <v>168</v>
      </c>
      <c r="F136" s="171" t="s">
        <v>169</v>
      </c>
      <c r="G136" s="172" t="s">
        <v>126</v>
      </c>
      <c r="H136" s="173">
        <v>1</v>
      </c>
      <c r="I136" s="174"/>
      <c r="J136" s="175">
        <f>ROUND(I136*H136,2)</f>
        <v>0</v>
      </c>
      <c r="K136" s="171" t="s">
        <v>1</v>
      </c>
      <c r="L136" s="36"/>
      <c r="M136" s="176" t="s">
        <v>1</v>
      </c>
      <c r="N136" s="177" t="s">
        <v>39</v>
      </c>
      <c r="O136" s="74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0" t="s">
        <v>128</v>
      </c>
      <c r="AT136" s="180" t="s">
        <v>123</v>
      </c>
      <c r="AU136" s="180" t="s">
        <v>84</v>
      </c>
      <c r="AY136" s="16" t="s">
        <v>117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6" t="s">
        <v>82</v>
      </c>
      <c r="BK136" s="181">
        <f>ROUND(I136*H136,2)</f>
        <v>0</v>
      </c>
      <c r="BL136" s="16" t="s">
        <v>128</v>
      </c>
      <c r="BM136" s="180" t="s">
        <v>170</v>
      </c>
    </row>
    <row r="137" s="2" customFormat="1" ht="24.15" customHeight="1">
      <c r="A137" s="35"/>
      <c r="B137" s="168"/>
      <c r="C137" s="169" t="s">
        <v>171</v>
      </c>
      <c r="D137" s="169" t="s">
        <v>123</v>
      </c>
      <c r="E137" s="170" t="s">
        <v>172</v>
      </c>
      <c r="F137" s="171" t="s">
        <v>173</v>
      </c>
      <c r="G137" s="172" t="s">
        <v>126</v>
      </c>
      <c r="H137" s="173">
        <v>5</v>
      </c>
      <c r="I137" s="174"/>
      <c r="J137" s="175">
        <f>ROUND(I137*H137,2)</f>
        <v>0</v>
      </c>
      <c r="K137" s="171" t="s">
        <v>174</v>
      </c>
      <c r="L137" s="36"/>
      <c r="M137" s="176" t="s">
        <v>1</v>
      </c>
      <c r="N137" s="177" t="s">
        <v>39</v>
      </c>
      <c r="O137" s="74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128</v>
      </c>
      <c r="AT137" s="180" t="s">
        <v>123</v>
      </c>
      <c r="AU137" s="180" t="s">
        <v>84</v>
      </c>
      <c r="AY137" s="16" t="s">
        <v>117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82</v>
      </c>
      <c r="BK137" s="181">
        <f>ROUND(I137*H137,2)</f>
        <v>0</v>
      </c>
      <c r="BL137" s="16" t="s">
        <v>128</v>
      </c>
      <c r="BM137" s="180" t="s">
        <v>175</v>
      </c>
    </row>
    <row r="138" s="2" customFormat="1" ht="24.15" customHeight="1">
      <c r="A138" s="35"/>
      <c r="B138" s="168"/>
      <c r="C138" s="169" t="s">
        <v>176</v>
      </c>
      <c r="D138" s="169" t="s">
        <v>123</v>
      </c>
      <c r="E138" s="170" t="s">
        <v>177</v>
      </c>
      <c r="F138" s="171" t="s">
        <v>178</v>
      </c>
      <c r="G138" s="172" t="s">
        <v>179</v>
      </c>
      <c r="H138" s="173">
        <v>5</v>
      </c>
      <c r="I138" s="174"/>
      <c r="J138" s="175">
        <f>ROUND(I138*H138,2)</f>
        <v>0</v>
      </c>
      <c r="K138" s="171" t="s">
        <v>1</v>
      </c>
      <c r="L138" s="36"/>
      <c r="M138" s="176" t="s">
        <v>1</v>
      </c>
      <c r="N138" s="177" t="s">
        <v>39</v>
      </c>
      <c r="O138" s="74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0" t="s">
        <v>128</v>
      </c>
      <c r="AT138" s="180" t="s">
        <v>123</v>
      </c>
      <c r="AU138" s="180" t="s">
        <v>84</v>
      </c>
      <c r="AY138" s="16" t="s">
        <v>117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6" t="s">
        <v>82</v>
      </c>
      <c r="BK138" s="181">
        <f>ROUND(I138*H138,2)</f>
        <v>0</v>
      </c>
      <c r="BL138" s="16" t="s">
        <v>128</v>
      </c>
      <c r="BM138" s="180" t="s">
        <v>180</v>
      </c>
    </row>
    <row r="139" s="2" customFormat="1" ht="21.75" customHeight="1">
      <c r="A139" s="35"/>
      <c r="B139" s="168"/>
      <c r="C139" s="169" t="s">
        <v>181</v>
      </c>
      <c r="D139" s="169" t="s">
        <v>123</v>
      </c>
      <c r="E139" s="170" t="s">
        <v>182</v>
      </c>
      <c r="F139" s="171" t="s">
        <v>183</v>
      </c>
      <c r="G139" s="172" t="s">
        <v>184</v>
      </c>
      <c r="H139" s="173">
        <v>286</v>
      </c>
      <c r="I139" s="174"/>
      <c r="J139" s="175">
        <f>ROUND(I139*H139,2)</f>
        <v>0</v>
      </c>
      <c r="K139" s="171" t="s">
        <v>1</v>
      </c>
      <c r="L139" s="36"/>
      <c r="M139" s="176" t="s">
        <v>1</v>
      </c>
      <c r="N139" s="177" t="s">
        <v>39</v>
      </c>
      <c r="O139" s="74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128</v>
      </c>
      <c r="AT139" s="180" t="s">
        <v>123</v>
      </c>
      <c r="AU139" s="180" t="s">
        <v>84</v>
      </c>
      <c r="AY139" s="16" t="s">
        <v>117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82</v>
      </c>
      <c r="BK139" s="181">
        <f>ROUND(I139*H139,2)</f>
        <v>0</v>
      </c>
      <c r="BL139" s="16" t="s">
        <v>128</v>
      </c>
      <c r="BM139" s="180" t="s">
        <v>185</v>
      </c>
    </row>
    <row r="140" s="2" customFormat="1" ht="21.75" customHeight="1">
      <c r="A140" s="35"/>
      <c r="B140" s="168"/>
      <c r="C140" s="169" t="s">
        <v>186</v>
      </c>
      <c r="D140" s="169" t="s">
        <v>123</v>
      </c>
      <c r="E140" s="170" t="s">
        <v>187</v>
      </c>
      <c r="F140" s="171" t="s">
        <v>183</v>
      </c>
      <c r="G140" s="172" t="s">
        <v>184</v>
      </c>
      <c r="H140" s="173">
        <v>30</v>
      </c>
      <c r="I140" s="174"/>
      <c r="J140" s="175">
        <f>ROUND(I140*H140,2)</f>
        <v>0</v>
      </c>
      <c r="K140" s="171" t="s">
        <v>1</v>
      </c>
      <c r="L140" s="36"/>
      <c r="M140" s="176" t="s">
        <v>1</v>
      </c>
      <c r="N140" s="177" t="s">
        <v>39</v>
      </c>
      <c r="O140" s="74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128</v>
      </c>
      <c r="AT140" s="180" t="s">
        <v>123</v>
      </c>
      <c r="AU140" s="180" t="s">
        <v>84</v>
      </c>
      <c r="AY140" s="16" t="s">
        <v>117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82</v>
      </c>
      <c r="BK140" s="181">
        <f>ROUND(I140*H140,2)</f>
        <v>0</v>
      </c>
      <c r="BL140" s="16" t="s">
        <v>128</v>
      </c>
      <c r="BM140" s="180" t="s">
        <v>188</v>
      </c>
    </row>
    <row r="141" s="2" customFormat="1" ht="37.8" customHeight="1">
      <c r="A141" s="35"/>
      <c r="B141" s="168"/>
      <c r="C141" s="169" t="s">
        <v>189</v>
      </c>
      <c r="D141" s="169" t="s">
        <v>123</v>
      </c>
      <c r="E141" s="170" t="s">
        <v>190</v>
      </c>
      <c r="F141" s="171" t="s">
        <v>191</v>
      </c>
      <c r="G141" s="172" t="s">
        <v>126</v>
      </c>
      <c r="H141" s="173">
        <v>2</v>
      </c>
      <c r="I141" s="174"/>
      <c r="J141" s="175">
        <f>ROUND(I141*H141,2)</f>
        <v>0</v>
      </c>
      <c r="K141" s="171" t="s">
        <v>127</v>
      </c>
      <c r="L141" s="36"/>
      <c r="M141" s="176" t="s">
        <v>1</v>
      </c>
      <c r="N141" s="177" t="s">
        <v>39</v>
      </c>
      <c r="O141" s="74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0" t="s">
        <v>128</v>
      </c>
      <c r="AT141" s="180" t="s">
        <v>123</v>
      </c>
      <c r="AU141" s="180" t="s">
        <v>84</v>
      </c>
      <c r="AY141" s="16" t="s">
        <v>117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6" t="s">
        <v>82</v>
      </c>
      <c r="BK141" s="181">
        <f>ROUND(I141*H141,2)</f>
        <v>0</v>
      </c>
      <c r="BL141" s="16" t="s">
        <v>128</v>
      </c>
      <c r="BM141" s="180" t="s">
        <v>192</v>
      </c>
    </row>
    <row r="142" s="2" customFormat="1" ht="16.5" customHeight="1">
      <c r="A142" s="35"/>
      <c r="B142" s="168"/>
      <c r="C142" s="182" t="s">
        <v>193</v>
      </c>
      <c r="D142" s="182" t="s">
        <v>131</v>
      </c>
      <c r="E142" s="183" t="s">
        <v>194</v>
      </c>
      <c r="F142" s="184" t="s">
        <v>195</v>
      </c>
      <c r="G142" s="185" t="s">
        <v>126</v>
      </c>
      <c r="H142" s="186">
        <v>1</v>
      </c>
      <c r="I142" s="187"/>
      <c r="J142" s="188">
        <f>ROUND(I142*H142,2)</f>
        <v>0</v>
      </c>
      <c r="K142" s="184" t="s">
        <v>1</v>
      </c>
      <c r="L142" s="189"/>
      <c r="M142" s="190" t="s">
        <v>1</v>
      </c>
      <c r="N142" s="191" t="s">
        <v>39</v>
      </c>
      <c r="O142" s="74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134</v>
      </c>
      <c r="AT142" s="180" t="s">
        <v>131</v>
      </c>
      <c r="AU142" s="180" t="s">
        <v>84</v>
      </c>
      <c r="AY142" s="16" t="s">
        <v>117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82</v>
      </c>
      <c r="BK142" s="181">
        <f>ROUND(I142*H142,2)</f>
        <v>0</v>
      </c>
      <c r="BL142" s="16" t="s">
        <v>128</v>
      </c>
      <c r="BM142" s="180" t="s">
        <v>196</v>
      </c>
    </row>
    <row r="143" s="2" customFormat="1" ht="16.5" customHeight="1">
      <c r="A143" s="35"/>
      <c r="B143" s="168"/>
      <c r="C143" s="182" t="s">
        <v>197</v>
      </c>
      <c r="D143" s="182" t="s">
        <v>131</v>
      </c>
      <c r="E143" s="183" t="s">
        <v>198</v>
      </c>
      <c r="F143" s="184" t="s">
        <v>199</v>
      </c>
      <c r="G143" s="185" t="s">
        <v>126</v>
      </c>
      <c r="H143" s="186">
        <v>1</v>
      </c>
      <c r="I143" s="187"/>
      <c r="J143" s="188">
        <f>ROUND(I143*H143,2)</f>
        <v>0</v>
      </c>
      <c r="K143" s="184" t="s">
        <v>1</v>
      </c>
      <c r="L143" s="189"/>
      <c r="M143" s="190" t="s">
        <v>1</v>
      </c>
      <c r="N143" s="191" t="s">
        <v>39</v>
      </c>
      <c r="O143" s="74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0" t="s">
        <v>134</v>
      </c>
      <c r="AT143" s="180" t="s">
        <v>131</v>
      </c>
      <c r="AU143" s="180" t="s">
        <v>84</v>
      </c>
      <c r="AY143" s="16" t="s">
        <v>117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6" t="s">
        <v>82</v>
      </c>
      <c r="BK143" s="181">
        <f>ROUND(I143*H143,2)</f>
        <v>0</v>
      </c>
      <c r="BL143" s="16" t="s">
        <v>128</v>
      </c>
      <c r="BM143" s="180" t="s">
        <v>200</v>
      </c>
    </row>
    <row r="144" s="2" customFormat="1" ht="33" customHeight="1">
      <c r="A144" s="35"/>
      <c r="B144" s="168"/>
      <c r="C144" s="169" t="s">
        <v>201</v>
      </c>
      <c r="D144" s="169" t="s">
        <v>123</v>
      </c>
      <c r="E144" s="170" t="s">
        <v>202</v>
      </c>
      <c r="F144" s="171" t="s">
        <v>203</v>
      </c>
      <c r="G144" s="172" t="s">
        <v>204</v>
      </c>
      <c r="H144" s="173">
        <v>40</v>
      </c>
      <c r="I144" s="174"/>
      <c r="J144" s="175">
        <f>ROUND(I144*H144,2)</f>
        <v>0</v>
      </c>
      <c r="K144" s="171" t="s">
        <v>127</v>
      </c>
      <c r="L144" s="36"/>
      <c r="M144" s="176" t="s">
        <v>1</v>
      </c>
      <c r="N144" s="177" t="s">
        <v>39</v>
      </c>
      <c r="O144" s="74"/>
      <c r="P144" s="178">
        <f>O144*H144</f>
        <v>0</v>
      </c>
      <c r="Q144" s="178">
        <v>0.018579999999999999</v>
      </c>
      <c r="R144" s="178">
        <f>Q144*H144</f>
        <v>0.74319999999999997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128</v>
      </c>
      <c r="AT144" s="180" t="s">
        <v>123</v>
      </c>
      <c r="AU144" s="180" t="s">
        <v>84</v>
      </c>
      <c r="AY144" s="16" t="s">
        <v>117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82</v>
      </c>
      <c r="BK144" s="181">
        <f>ROUND(I144*H144,2)</f>
        <v>0</v>
      </c>
      <c r="BL144" s="16" t="s">
        <v>128</v>
      </c>
      <c r="BM144" s="180" t="s">
        <v>205</v>
      </c>
    </row>
    <row r="145" s="2" customFormat="1" ht="33" customHeight="1">
      <c r="A145" s="35"/>
      <c r="B145" s="168"/>
      <c r="C145" s="169" t="s">
        <v>206</v>
      </c>
      <c r="D145" s="169" t="s">
        <v>123</v>
      </c>
      <c r="E145" s="170" t="s">
        <v>207</v>
      </c>
      <c r="F145" s="171" t="s">
        <v>208</v>
      </c>
      <c r="G145" s="172" t="s">
        <v>204</v>
      </c>
      <c r="H145" s="173">
        <v>70</v>
      </c>
      <c r="I145" s="174"/>
      <c r="J145" s="175">
        <f>ROUND(I145*H145,2)</f>
        <v>0</v>
      </c>
      <c r="K145" s="171" t="s">
        <v>127</v>
      </c>
      <c r="L145" s="36"/>
      <c r="M145" s="176" t="s">
        <v>1</v>
      </c>
      <c r="N145" s="177" t="s">
        <v>39</v>
      </c>
      <c r="O145" s="74"/>
      <c r="P145" s="178">
        <f>O145*H145</f>
        <v>0</v>
      </c>
      <c r="Q145" s="178">
        <v>0.027060000000000001</v>
      </c>
      <c r="R145" s="178">
        <f>Q145*H145</f>
        <v>1.8942000000000001</v>
      </c>
      <c r="S145" s="178">
        <v>0</v>
      </c>
      <c r="T145" s="17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0" t="s">
        <v>128</v>
      </c>
      <c r="AT145" s="180" t="s">
        <v>123</v>
      </c>
      <c r="AU145" s="180" t="s">
        <v>84</v>
      </c>
      <c r="AY145" s="16" t="s">
        <v>117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6" t="s">
        <v>82</v>
      </c>
      <c r="BK145" s="181">
        <f>ROUND(I145*H145,2)</f>
        <v>0</v>
      </c>
      <c r="BL145" s="16" t="s">
        <v>128</v>
      </c>
      <c r="BM145" s="180" t="s">
        <v>209</v>
      </c>
    </row>
    <row r="146" s="2" customFormat="1" ht="33" customHeight="1">
      <c r="A146" s="35"/>
      <c r="B146" s="168"/>
      <c r="C146" s="169" t="s">
        <v>210</v>
      </c>
      <c r="D146" s="169" t="s">
        <v>123</v>
      </c>
      <c r="E146" s="170" t="s">
        <v>211</v>
      </c>
      <c r="F146" s="171" t="s">
        <v>212</v>
      </c>
      <c r="G146" s="172" t="s">
        <v>204</v>
      </c>
      <c r="H146" s="173">
        <v>20</v>
      </c>
      <c r="I146" s="174"/>
      <c r="J146" s="175">
        <f>ROUND(I146*H146,2)</f>
        <v>0</v>
      </c>
      <c r="K146" s="171" t="s">
        <v>127</v>
      </c>
      <c r="L146" s="36"/>
      <c r="M146" s="176" t="s">
        <v>1</v>
      </c>
      <c r="N146" s="177" t="s">
        <v>39</v>
      </c>
      <c r="O146" s="74"/>
      <c r="P146" s="178">
        <f>O146*H146</f>
        <v>0</v>
      </c>
      <c r="Q146" s="178">
        <v>0.048730000000000002</v>
      </c>
      <c r="R146" s="178">
        <f>Q146*H146</f>
        <v>0.97460000000000002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128</v>
      </c>
      <c r="AT146" s="180" t="s">
        <v>123</v>
      </c>
      <c r="AU146" s="180" t="s">
        <v>84</v>
      </c>
      <c r="AY146" s="16" t="s">
        <v>117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82</v>
      </c>
      <c r="BK146" s="181">
        <f>ROUND(I146*H146,2)</f>
        <v>0</v>
      </c>
      <c r="BL146" s="16" t="s">
        <v>128</v>
      </c>
      <c r="BM146" s="180" t="s">
        <v>213</v>
      </c>
    </row>
    <row r="147" s="2" customFormat="1" ht="37.8" customHeight="1">
      <c r="A147" s="35"/>
      <c r="B147" s="168"/>
      <c r="C147" s="169" t="s">
        <v>214</v>
      </c>
      <c r="D147" s="169" t="s">
        <v>123</v>
      </c>
      <c r="E147" s="170" t="s">
        <v>215</v>
      </c>
      <c r="F147" s="171" t="s">
        <v>216</v>
      </c>
      <c r="G147" s="172" t="s">
        <v>204</v>
      </c>
      <c r="H147" s="173">
        <v>5</v>
      </c>
      <c r="I147" s="174"/>
      <c r="J147" s="175">
        <f>ROUND(I147*H147,2)</f>
        <v>0</v>
      </c>
      <c r="K147" s="171" t="s">
        <v>217</v>
      </c>
      <c r="L147" s="36"/>
      <c r="M147" s="176" t="s">
        <v>1</v>
      </c>
      <c r="N147" s="177" t="s">
        <v>39</v>
      </c>
      <c r="O147" s="74"/>
      <c r="P147" s="178">
        <f>O147*H147</f>
        <v>0</v>
      </c>
      <c r="Q147" s="178">
        <v>0.0065300000000000002</v>
      </c>
      <c r="R147" s="178">
        <f>Q147*H147</f>
        <v>0.032649999999999998</v>
      </c>
      <c r="S147" s="178">
        <v>0</v>
      </c>
      <c r="T147" s="17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0" t="s">
        <v>128</v>
      </c>
      <c r="AT147" s="180" t="s">
        <v>123</v>
      </c>
      <c r="AU147" s="180" t="s">
        <v>84</v>
      </c>
      <c r="AY147" s="16" t="s">
        <v>117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6" t="s">
        <v>82</v>
      </c>
      <c r="BK147" s="181">
        <f>ROUND(I147*H147,2)</f>
        <v>0</v>
      </c>
      <c r="BL147" s="16" t="s">
        <v>128</v>
      </c>
      <c r="BM147" s="180" t="s">
        <v>218</v>
      </c>
    </row>
    <row r="148" s="2" customFormat="1" ht="37.8" customHeight="1">
      <c r="A148" s="35"/>
      <c r="B148" s="168"/>
      <c r="C148" s="169" t="s">
        <v>219</v>
      </c>
      <c r="D148" s="169" t="s">
        <v>123</v>
      </c>
      <c r="E148" s="170" t="s">
        <v>220</v>
      </c>
      <c r="F148" s="171" t="s">
        <v>221</v>
      </c>
      <c r="G148" s="172" t="s">
        <v>204</v>
      </c>
      <c r="H148" s="173">
        <v>5</v>
      </c>
      <c r="I148" s="174"/>
      <c r="J148" s="175">
        <f>ROUND(I148*H148,2)</f>
        <v>0</v>
      </c>
      <c r="K148" s="171" t="s">
        <v>174</v>
      </c>
      <c r="L148" s="36"/>
      <c r="M148" s="176" t="s">
        <v>1</v>
      </c>
      <c r="N148" s="177" t="s">
        <v>39</v>
      </c>
      <c r="O148" s="74"/>
      <c r="P148" s="178">
        <f>O148*H148</f>
        <v>0</v>
      </c>
      <c r="Q148" s="178">
        <v>0.0081700000000000002</v>
      </c>
      <c r="R148" s="178">
        <f>Q148*H148</f>
        <v>0.040849999999999997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128</v>
      </c>
      <c r="AT148" s="180" t="s">
        <v>123</v>
      </c>
      <c r="AU148" s="180" t="s">
        <v>84</v>
      </c>
      <c r="AY148" s="16" t="s">
        <v>117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82</v>
      </c>
      <c r="BK148" s="181">
        <f>ROUND(I148*H148,2)</f>
        <v>0</v>
      </c>
      <c r="BL148" s="16" t="s">
        <v>128</v>
      </c>
      <c r="BM148" s="180" t="s">
        <v>222</v>
      </c>
    </row>
    <row r="149" s="2" customFormat="1" ht="37.8" customHeight="1">
      <c r="A149" s="35"/>
      <c r="B149" s="168"/>
      <c r="C149" s="169" t="s">
        <v>223</v>
      </c>
      <c r="D149" s="169" t="s">
        <v>123</v>
      </c>
      <c r="E149" s="170" t="s">
        <v>224</v>
      </c>
      <c r="F149" s="171" t="s">
        <v>225</v>
      </c>
      <c r="G149" s="172" t="s">
        <v>126</v>
      </c>
      <c r="H149" s="173">
        <v>3</v>
      </c>
      <c r="I149" s="174"/>
      <c r="J149" s="175">
        <f>ROUND(I149*H149,2)</f>
        <v>0</v>
      </c>
      <c r="K149" s="171" t="s">
        <v>217</v>
      </c>
      <c r="L149" s="36"/>
      <c r="M149" s="176" t="s">
        <v>1</v>
      </c>
      <c r="N149" s="177" t="s">
        <v>39</v>
      </c>
      <c r="O149" s="74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0" t="s">
        <v>128</v>
      </c>
      <c r="AT149" s="180" t="s">
        <v>123</v>
      </c>
      <c r="AU149" s="180" t="s">
        <v>84</v>
      </c>
      <c r="AY149" s="16" t="s">
        <v>117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6" t="s">
        <v>82</v>
      </c>
      <c r="BK149" s="181">
        <f>ROUND(I149*H149,2)</f>
        <v>0</v>
      </c>
      <c r="BL149" s="16" t="s">
        <v>128</v>
      </c>
      <c r="BM149" s="180" t="s">
        <v>226</v>
      </c>
    </row>
    <row r="150" s="2" customFormat="1" ht="16.5" customHeight="1">
      <c r="A150" s="35"/>
      <c r="B150" s="168"/>
      <c r="C150" s="182" t="s">
        <v>227</v>
      </c>
      <c r="D150" s="182" t="s">
        <v>131</v>
      </c>
      <c r="E150" s="183" t="s">
        <v>228</v>
      </c>
      <c r="F150" s="184" t="s">
        <v>229</v>
      </c>
      <c r="G150" s="185" t="s">
        <v>126</v>
      </c>
      <c r="H150" s="186">
        <v>1</v>
      </c>
      <c r="I150" s="187"/>
      <c r="J150" s="188">
        <f>ROUND(I150*H150,2)</f>
        <v>0</v>
      </c>
      <c r="K150" s="184" t="s">
        <v>1</v>
      </c>
      <c r="L150" s="189"/>
      <c r="M150" s="190" t="s">
        <v>1</v>
      </c>
      <c r="N150" s="191" t="s">
        <v>39</v>
      </c>
      <c r="O150" s="74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134</v>
      </c>
      <c r="AT150" s="180" t="s">
        <v>131</v>
      </c>
      <c r="AU150" s="180" t="s">
        <v>84</v>
      </c>
      <c r="AY150" s="16" t="s">
        <v>117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82</v>
      </c>
      <c r="BK150" s="181">
        <f>ROUND(I150*H150,2)</f>
        <v>0</v>
      </c>
      <c r="BL150" s="16" t="s">
        <v>128</v>
      </c>
      <c r="BM150" s="180" t="s">
        <v>230</v>
      </c>
    </row>
    <row r="151" s="2" customFormat="1" ht="16.5" customHeight="1">
      <c r="A151" s="35"/>
      <c r="B151" s="168"/>
      <c r="C151" s="182" t="s">
        <v>231</v>
      </c>
      <c r="D151" s="182" t="s">
        <v>131</v>
      </c>
      <c r="E151" s="183" t="s">
        <v>232</v>
      </c>
      <c r="F151" s="184" t="s">
        <v>233</v>
      </c>
      <c r="G151" s="185" t="s">
        <v>126</v>
      </c>
      <c r="H151" s="186">
        <v>1</v>
      </c>
      <c r="I151" s="187"/>
      <c r="J151" s="188">
        <f>ROUND(I151*H151,2)</f>
        <v>0</v>
      </c>
      <c r="K151" s="184" t="s">
        <v>1</v>
      </c>
      <c r="L151" s="189"/>
      <c r="M151" s="190" t="s">
        <v>1</v>
      </c>
      <c r="N151" s="191" t="s">
        <v>39</v>
      </c>
      <c r="O151" s="74"/>
      <c r="P151" s="178">
        <f>O151*H151</f>
        <v>0</v>
      </c>
      <c r="Q151" s="178">
        <v>0</v>
      </c>
      <c r="R151" s="178">
        <f>Q151*H151</f>
        <v>0</v>
      </c>
      <c r="S151" s="178">
        <v>0</v>
      </c>
      <c r="T151" s="17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0" t="s">
        <v>134</v>
      </c>
      <c r="AT151" s="180" t="s">
        <v>131</v>
      </c>
      <c r="AU151" s="180" t="s">
        <v>84</v>
      </c>
      <c r="AY151" s="16" t="s">
        <v>117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6" t="s">
        <v>82</v>
      </c>
      <c r="BK151" s="181">
        <f>ROUND(I151*H151,2)</f>
        <v>0</v>
      </c>
      <c r="BL151" s="16" t="s">
        <v>128</v>
      </c>
      <c r="BM151" s="180" t="s">
        <v>234</v>
      </c>
    </row>
    <row r="152" s="2" customFormat="1" ht="16.5" customHeight="1">
      <c r="A152" s="35"/>
      <c r="B152" s="168"/>
      <c r="C152" s="182" t="s">
        <v>235</v>
      </c>
      <c r="D152" s="182" t="s">
        <v>131</v>
      </c>
      <c r="E152" s="183" t="s">
        <v>236</v>
      </c>
      <c r="F152" s="184" t="s">
        <v>237</v>
      </c>
      <c r="G152" s="185" t="s">
        <v>126</v>
      </c>
      <c r="H152" s="186">
        <v>1</v>
      </c>
      <c r="I152" s="187"/>
      <c r="J152" s="188">
        <f>ROUND(I152*H152,2)</f>
        <v>0</v>
      </c>
      <c r="K152" s="184" t="s">
        <v>1</v>
      </c>
      <c r="L152" s="189"/>
      <c r="M152" s="190" t="s">
        <v>1</v>
      </c>
      <c r="N152" s="191" t="s">
        <v>39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134</v>
      </c>
      <c r="AT152" s="180" t="s">
        <v>131</v>
      </c>
      <c r="AU152" s="180" t="s">
        <v>84</v>
      </c>
      <c r="AY152" s="16" t="s">
        <v>117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82</v>
      </c>
      <c r="BK152" s="181">
        <f>ROUND(I152*H152,2)</f>
        <v>0</v>
      </c>
      <c r="BL152" s="16" t="s">
        <v>128</v>
      </c>
      <c r="BM152" s="180" t="s">
        <v>238</v>
      </c>
    </row>
    <row r="153" s="2" customFormat="1" ht="24.15" customHeight="1">
      <c r="A153" s="35"/>
      <c r="B153" s="168"/>
      <c r="C153" s="169" t="s">
        <v>239</v>
      </c>
      <c r="D153" s="169" t="s">
        <v>123</v>
      </c>
      <c r="E153" s="170" t="s">
        <v>240</v>
      </c>
      <c r="F153" s="171" t="s">
        <v>241</v>
      </c>
      <c r="G153" s="172" t="s">
        <v>126</v>
      </c>
      <c r="H153" s="173">
        <v>5</v>
      </c>
      <c r="I153" s="174"/>
      <c r="J153" s="175">
        <f>ROUND(I153*H153,2)</f>
        <v>0</v>
      </c>
      <c r="K153" s="171" t="s">
        <v>1</v>
      </c>
      <c r="L153" s="36"/>
      <c r="M153" s="176" t="s">
        <v>1</v>
      </c>
      <c r="N153" s="177" t="s">
        <v>39</v>
      </c>
      <c r="O153" s="74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0" t="s">
        <v>128</v>
      </c>
      <c r="AT153" s="180" t="s">
        <v>123</v>
      </c>
      <c r="AU153" s="180" t="s">
        <v>84</v>
      </c>
      <c r="AY153" s="16" t="s">
        <v>117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6" t="s">
        <v>82</v>
      </c>
      <c r="BK153" s="181">
        <f>ROUND(I153*H153,2)</f>
        <v>0</v>
      </c>
      <c r="BL153" s="16" t="s">
        <v>128</v>
      </c>
      <c r="BM153" s="180" t="s">
        <v>242</v>
      </c>
    </row>
    <row r="154" s="2" customFormat="1" ht="16.5" customHeight="1">
      <c r="A154" s="35"/>
      <c r="B154" s="168"/>
      <c r="C154" s="182" t="s">
        <v>243</v>
      </c>
      <c r="D154" s="182" t="s">
        <v>131</v>
      </c>
      <c r="E154" s="183" t="s">
        <v>244</v>
      </c>
      <c r="F154" s="184" t="s">
        <v>245</v>
      </c>
      <c r="G154" s="185" t="s">
        <v>126</v>
      </c>
      <c r="H154" s="186">
        <v>2</v>
      </c>
      <c r="I154" s="187"/>
      <c r="J154" s="188">
        <f>ROUND(I154*H154,2)</f>
        <v>0</v>
      </c>
      <c r="K154" s="184" t="s">
        <v>1</v>
      </c>
      <c r="L154" s="189"/>
      <c r="M154" s="190" t="s">
        <v>1</v>
      </c>
      <c r="N154" s="191" t="s">
        <v>39</v>
      </c>
      <c r="O154" s="74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134</v>
      </c>
      <c r="AT154" s="180" t="s">
        <v>131</v>
      </c>
      <c r="AU154" s="180" t="s">
        <v>84</v>
      </c>
      <c r="AY154" s="16" t="s">
        <v>117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82</v>
      </c>
      <c r="BK154" s="181">
        <f>ROUND(I154*H154,2)</f>
        <v>0</v>
      </c>
      <c r="BL154" s="16" t="s">
        <v>128</v>
      </c>
      <c r="BM154" s="180" t="s">
        <v>246</v>
      </c>
    </row>
    <row r="155" s="2" customFormat="1" ht="16.5" customHeight="1">
      <c r="A155" s="35"/>
      <c r="B155" s="168"/>
      <c r="C155" s="182" t="s">
        <v>247</v>
      </c>
      <c r="D155" s="182" t="s">
        <v>131</v>
      </c>
      <c r="E155" s="183" t="s">
        <v>248</v>
      </c>
      <c r="F155" s="184" t="s">
        <v>249</v>
      </c>
      <c r="G155" s="185" t="s">
        <v>126</v>
      </c>
      <c r="H155" s="186">
        <v>1</v>
      </c>
      <c r="I155" s="187"/>
      <c r="J155" s="188">
        <f>ROUND(I155*H155,2)</f>
        <v>0</v>
      </c>
      <c r="K155" s="184" t="s">
        <v>1</v>
      </c>
      <c r="L155" s="189"/>
      <c r="M155" s="190" t="s">
        <v>1</v>
      </c>
      <c r="N155" s="191" t="s">
        <v>39</v>
      </c>
      <c r="O155" s="74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0" t="s">
        <v>134</v>
      </c>
      <c r="AT155" s="180" t="s">
        <v>131</v>
      </c>
      <c r="AU155" s="180" t="s">
        <v>84</v>
      </c>
      <c r="AY155" s="16" t="s">
        <v>117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6" t="s">
        <v>82</v>
      </c>
      <c r="BK155" s="181">
        <f>ROUND(I155*H155,2)</f>
        <v>0</v>
      </c>
      <c r="BL155" s="16" t="s">
        <v>128</v>
      </c>
      <c r="BM155" s="180" t="s">
        <v>250</v>
      </c>
    </row>
    <row r="156" s="2" customFormat="1" ht="16.5" customHeight="1">
      <c r="A156" s="35"/>
      <c r="B156" s="168"/>
      <c r="C156" s="182" t="s">
        <v>251</v>
      </c>
      <c r="D156" s="182" t="s">
        <v>131</v>
      </c>
      <c r="E156" s="183" t="s">
        <v>252</v>
      </c>
      <c r="F156" s="184" t="s">
        <v>253</v>
      </c>
      <c r="G156" s="185" t="s">
        <v>126</v>
      </c>
      <c r="H156" s="186">
        <v>1</v>
      </c>
      <c r="I156" s="187"/>
      <c r="J156" s="188">
        <f>ROUND(I156*H156,2)</f>
        <v>0</v>
      </c>
      <c r="K156" s="184" t="s">
        <v>1</v>
      </c>
      <c r="L156" s="189"/>
      <c r="M156" s="190" t="s">
        <v>1</v>
      </c>
      <c r="N156" s="191" t="s">
        <v>39</v>
      </c>
      <c r="O156" s="74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0" t="s">
        <v>134</v>
      </c>
      <c r="AT156" s="180" t="s">
        <v>131</v>
      </c>
      <c r="AU156" s="180" t="s">
        <v>84</v>
      </c>
      <c r="AY156" s="16" t="s">
        <v>117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6" t="s">
        <v>82</v>
      </c>
      <c r="BK156" s="181">
        <f>ROUND(I156*H156,2)</f>
        <v>0</v>
      </c>
      <c r="BL156" s="16" t="s">
        <v>128</v>
      </c>
      <c r="BM156" s="180" t="s">
        <v>254</v>
      </c>
    </row>
    <row r="157" s="2" customFormat="1" ht="16.5" customHeight="1">
      <c r="A157" s="35"/>
      <c r="B157" s="168"/>
      <c r="C157" s="182" t="s">
        <v>255</v>
      </c>
      <c r="D157" s="182" t="s">
        <v>131</v>
      </c>
      <c r="E157" s="183" t="s">
        <v>256</v>
      </c>
      <c r="F157" s="184" t="s">
        <v>257</v>
      </c>
      <c r="G157" s="185" t="s">
        <v>126</v>
      </c>
      <c r="H157" s="186">
        <v>1</v>
      </c>
      <c r="I157" s="187"/>
      <c r="J157" s="188">
        <f>ROUND(I157*H157,2)</f>
        <v>0</v>
      </c>
      <c r="K157" s="184" t="s">
        <v>1</v>
      </c>
      <c r="L157" s="189"/>
      <c r="M157" s="190" t="s">
        <v>1</v>
      </c>
      <c r="N157" s="191" t="s">
        <v>39</v>
      </c>
      <c r="O157" s="74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134</v>
      </c>
      <c r="AT157" s="180" t="s">
        <v>131</v>
      </c>
      <c r="AU157" s="180" t="s">
        <v>84</v>
      </c>
      <c r="AY157" s="16" t="s">
        <v>117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82</v>
      </c>
      <c r="BK157" s="181">
        <f>ROUND(I157*H157,2)</f>
        <v>0</v>
      </c>
      <c r="BL157" s="16" t="s">
        <v>128</v>
      </c>
      <c r="BM157" s="180" t="s">
        <v>258</v>
      </c>
    </row>
    <row r="158" s="2" customFormat="1" ht="24.15" customHeight="1">
      <c r="A158" s="35"/>
      <c r="B158" s="168"/>
      <c r="C158" s="169" t="s">
        <v>259</v>
      </c>
      <c r="D158" s="169" t="s">
        <v>123</v>
      </c>
      <c r="E158" s="170" t="s">
        <v>260</v>
      </c>
      <c r="F158" s="171" t="s">
        <v>261</v>
      </c>
      <c r="G158" s="172" t="s">
        <v>126</v>
      </c>
      <c r="H158" s="173">
        <v>1</v>
      </c>
      <c r="I158" s="174"/>
      <c r="J158" s="175">
        <f>ROUND(I158*H158,2)</f>
        <v>0</v>
      </c>
      <c r="K158" s="171" t="s">
        <v>174</v>
      </c>
      <c r="L158" s="36"/>
      <c r="M158" s="176" t="s">
        <v>1</v>
      </c>
      <c r="N158" s="177" t="s">
        <v>39</v>
      </c>
      <c r="O158" s="74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0" t="s">
        <v>128</v>
      </c>
      <c r="AT158" s="180" t="s">
        <v>123</v>
      </c>
      <c r="AU158" s="180" t="s">
        <v>84</v>
      </c>
      <c r="AY158" s="16" t="s">
        <v>117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6" t="s">
        <v>82</v>
      </c>
      <c r="BK158" s="181">
        <f>ROUND(I158*H158,2)</f>
        <v>0</v>
      </c>
      <c r="BL158" s="16" t="s">
        <v>128</v>
      </c>
      <c r="BM158" s="180" t="s">
        <v>262</v>
      </c>
    </row>
    <row r="159" s="2" customFormat="1" ht="24.15" customHeight="1">
      <c r="A159" s="35"/>
      <c r="B159" s="168"/>
      <c r="C159" s="182" t="s">
        <v>263</v>
      </c>
      <c r="D159" s="182" t="s">
        <v>131</v>
      </c>
      <c r="E159" s="183" t="s">
        <v>264</v>
      </c>
      <c r="F159" s="184" t="s">
        <v>265</v>
      </c>
      <c r="G159" s="185" t="s">
        <v>126</v>
      </c>
      <c r="H159" s="186">
        <v>1</v>
      </c>
      <c r="I159" s="187"/>
      <c r="J159" s="188">
        <f>ROUND(I159*H159,2)</f>
        <v>0</v>
      </c>
      <c r="K159" s="184" t="s">
        <v>1</v>
      </c>
      <c r="L159" s="189"/>
      <c r="M159" s="190" t="s">
        <v>1</v>
      </c>
      <c r="N159" s="191" t="s">
        <v>39</v>
      </c>
      <c r="O159" s="74"/>
      <c r="P159" s="178">
        <f>O159*H159</f>
        <v>0</v>
      </c>
      <c r="Q159" s="178">
        <v>0.16500000000000001</v>
      </c>
      <c r="R159" s="178">
        <f>Q159*H159</f>
        <v>0.16500000000000001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134</v>
      </c>
      <c r="AT159" s="180" t="s">
        <v>131</v>
      </c>
      <c r="AU159" s="180" t="s">
        <v>84</v>
      </c>
      <c r="AY159" s="16" t="s">
        <v>117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82</v>
      </c>
      <c r="BK159" s="181">
        <f>ROUND(I159*H159,2)</f>
        <v>0</v>
      </c>
      <c r="BL159" s="16" t="s">
        <v>128</v>
      </c>
      <c r="BM159" s="180" t="s">
        <v>266</v>
      </c>
    </row>
    <row r="160" s="2" customFormat="1" ht="16.5" customHeight="1">
      <c r="A160" s="35"/>
      <c r="B160" s="168"/>
      <c r="C160" s="182" t="s">
        <v>267</v>
      </c>
      <c r="D160" s="182" t="s">
        <v>131</v>
      </c>
      <c r="E160" s="183" t="s">
        <v>268</v>
      </c>
      <c r="F160" s="184" t="s">
        <v>269</v>
      </c>
      <c r="G160" s="185" t="s">
        <v>126</v>
      </c>
      <c r="H160" s="186">
        <v>1</v>
      </c>
      <c r="I160" s="187"/>
      <c r="J160" s="188">
        <f>ROUND(I160*H160,2)</f>
        <v>0</v>
      </c>
      <c r="K160" s="184" t="s">
        <v>1</v>
      </c>
      <c r="L160" s="189"/>
      <c r="M160" s="190" t="s">
        <v>1</v>
      </c>
      <c r="N160" s="191" t="s">
        <v>39</v>
      </c>
      <c r="O160" s="74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0" t="s">
        <v>134</v>
      </c>
      <c r="AT160" s="180" t="s">
        <v>131</v>
      </c>
      <c r="AU160" s="180" t="s">
        <v>84</v>
      </c>
      <c r="AY160" s="16" t="s">
        <v>117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6" t="s">
        <v>82</v>
      </c>
      <c r="BK160" s="181">
        <f>ROUND(I160*H160,2)</f>
        <v>0</v>
      </c>
      <c r="BL160" s="16" t="s">
        <v>128</v>
      </c>
      <c r="BM160" s="180" t="s">
        <v>270</v>
      </c>
    </row>
    <row r="161" s="2" customFormat="1" ht="24.15" customHeight="1">
      <c r="A161" s="35"/>
      <c r="B161" s="168"/>
      <c r="C161" s="182" t="s">
        <v>271</v>
      </c>
      <c r="D161" s="182" t="s">
        <v>131</v>
      </c>
      <c r="E161" s="183" t="s">
        <v>272</v>
      </c>
      <c r="F161" s="184" t="s">
        <v>273</v>
      </c>
      <c r="G161" s="185" t="s">
        <v>126</v>
      </c>
      <c r="H161" s="186">
        <v>1</v>
      </c>
      <c r="I161" s="187"/>
      <c r="J161" s="188">
        <f>ROUND(I161*H161,2)</f>
        <v>0</v>
      </c>
      <c r="K161" s="184" t="s">
        <v>1</v>
      </c>
      <c r="L161" s="189"/>
      <c r="M161" s="190" t="s">
        <v>1</v>
      </c>
      <c r="N161" s="191" t="s">
        <v>39</v>
      </c>
      <c r="O161" s="74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134</v>
      </c>
      <c r="AT161" s="180" t="s">
        <v>131</v>
      </c>
      <c r="AU161" s="180" t="s">
        <v>84</v>
      </c>
      <c r="AY161" s="16" t="s">
        <v>117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82</v>
      </c>
      <c r="BK161" s="181">
        <f>ROUND(I161*H161,2)</f>
        <v>0</v>
      </c>
      <c r="BL161" s="16" t="s">
        <v>128</v>
      </c>
      <c r="BM161" s="180" t="s">
        <v>274</v>
      </c>
    </row>
    <row r="162" s="2" customFormat="1" ht="21.75" customHeight="1">
      <c r="A162" s="35"/>
      <c r="B162" s="168"/>
      <c r="C162" s="182" t="s">
        <v>275</v>
      </c>
      <c r="D162" s="182" t="s">
        <v>131</v>
      </c>
      <c r="E162" s="183" t="s">
        <v>276</v>
      </c>
      <c r="F162" s="184" t="s">
        <v>277</v>
      </c>
      <c r="G162" s="185" t="s">
        <v>126</v>
      </c>
      <c r="H162" s="186">
        <v>1</v>
      </c>
      <c r="I162" s="187"/>
      <c r="J162" s="188">
        <f>ROUND(I162*H162,2)</f>
        <v>0</v>
      </c>
      <c r="K162" s="184" t="s">
        <v>1</v>
      </c>
      <c r="L162" s="189"/>
      <c r="M162" s="190" t="s">
        <v>1</v>
      </c>
      <c r="N162" s="191" t="s">
        <v>39</v>
      </c>
      <c r="O162" s="74"/>
      <c r="P162" s="178">
        <f>O162*H162</f>
        <v>0</v>
      </c>
      <c r="Q162" s="178">
        <v>0</v>
      </c>
      <c r="R162" s="178">
        <f>Q162*H162</f>
        <v>0</v>
      </c>
      <c r="S162" s="178">
        <v>0</v>
      </c>
      <c r="T162" s="17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0" t="s">
        <v>134</v>
      </c>
      <c r="AT162" s="180" t="s">
        <v>131</v>
      </c>
      <c r="AU162" s="180" t="s">
        <v>84</v>
      </c>
      <c r="AY162" s="16" t="s">
        <v>117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6" t="s">
        <v>82</v>
      </c>
      <c r="BK162" s="181">
        <f>ROUND(I162*H162,2)</f>
        <v>0</v>
      </c>
      <c r="BL162" s="16" t="s">
        <v>128</v>
      </c>
      <c r="BM162" s="180" t="s">
        <v>278</v>
      </c>
    </row>
    <row r="163" s="2" customFormat="1" ht="21.75" customHeight="1">
      <c r="A163" s="35"/>
      <c r="B163" s="168"/>
      <c r="C163" s="182" t="s">
        <v>279</v>
      </c>
      <c r="D163" s="182" t="s">
        <v>131</v>
      </c>
      <c r="E163" s="183" t="s">
        <v>280</v>
      </c>
      <c r="F163" s="184" t="s">
        <v>281</v>
      </c>
      <c r="G163" s="185" t="s">
        <v>126</v>
      </c>
      <c r="H163" s="186">
        <v>1</v>
      </c>
      <c r="I163" s="187"/>
      <c r="J163" s="188">
        <f>ROUND(I163*H163,2)</f>
        <v>0</v>
      </c>
      <c r="K163" s="184" t="s">
        <v>1</v>
      </c>
      <c r="L163" s="189"/>
      <c r="M163" s="190" t="s">
        <v>1</v>
      </c>
      <c r="N163" s="191" t="s">
        <v>39</v>
      </c>
      <c r="O163" s="74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0" t="s">
        <v>134</v>
      </c>
      <c r="AT163" s="180" t="s">
        <v>131</v>
      </c>
      <c r="AU163" s="180" t="s">
        <v>84</v>
      </c>
      <c r="AY163" s="16" t="s">
        <v>117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6" t="s">
        <v>82</v>
      </c>
      <c r="BK163" s="181">
        <f>ROUND(I163*H163,2)</f>
        <v>0</v>
      </c>
      <c r="BL163" s="16" t="s">
        <v>128</v>
      </c>
      <c r="BM163" s="180" t="s">
        <v>282</v>
      </c>
    </row>
    <row r="164" s="2" customFormat="1" ht="24.15" customHeight="1">
      <c r="A164" s="35"/>
      <c r="B164" s="168"/>
      <c r="C164" s="169" t="s">
        <v>283</v>
      </c>
      <c r="D164" s="169" t="s">
        <v>123</v>
      </c>
      <c r="E164" s="170" t="s">
        <v>284</v>
      </c>
      <c r="F164" s="171" t="s">
        <v>285</v>
      </c>
      <c r="G164" s="172" t="s">
        <v>204</v>
      </c>
      <c r="H164" s="173">
        <v>5</v>
      </c>
      <c r="I164" s="174"/>
      <c r="J164" s="175">
        <f>ROUND(I164*H164,2)</f>
        <v>0</v>
      </c>
      <c r="K164" s="171" t="s">
        <v>174</v>
      </c>
      <c r="L164" s="36"/>
      <c r="M164" s="176" t="s">
        <v>1</v>
      </c>
      <c r="N164" s="177" t="s">
        <v>39</v>
      </c>
      <c r="O164" s="74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0" t="s">
        <v>128</v>
      </c>
      <c r="AT164" s="180" t="s">
        <v>123</v>
      </c>
      <c r="AU164" s="180" t="s">
        <v>84</v>
      </c>
      <c r="AY164" s="16" t="s">
        <v>117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6" t="s">
        <v>82</v>
      </c>
      <c r="BK164" s="181">
        <f>ROUND(I164*H164,2)</f>
        <v>0</v>
      </c>
      <c r="BL164" s="16" t="s">
        <v>128</v>
      </c>
      <c r="BM164" s="180" t="s">
        <v>286</v>
      </c>
    </row>
    <row r="165" s="2" customFormat="1" ht="21.75" customHeight="1">
      <c r="A165" s="35"/>
      <c r="B165" s="168"/>
      <c r="C165" s="182" t="s">
        <v>287</v>
      </c>
      <c r="D165" s="182" t="s">
        <v>131</v>
      </c>
      <c r="E165" s="183" t="s">
        <v>288</v>
      </c>
      <c r="F165" s="184" t="s">
        <v>289</v>
      </c>
      <c r="G165" s="185" t="s">
        <v>204</v>
      </c>
      <c r="H165" s="186">
        <v>5</v>
      </c>
      <c r="I165" s="187"/>
      <c r="J165" s="188">
        <f>ROUND(I165*H165,2)</f>
        <v>0</v>
      </c>
      <c r="K165" s="184" t="s">
        <v>174</v>
      </c>
      <c r="L165" s="189"/>
      <c r="M165" s="190" t="s">
        <v>1</v>
      </c>
      <c r="N165" s="191" t="s">
        <v>39</v>
      </c>
      <c r="O165" s="74"/>
      <c r="P165" s="178">
        <f>O165*H165</f>
        <v>0</v>
      </c>
      <c r="Q165" s="178">
        <v>0.00031</v>
      </c>
      <c r="R165" s="178">
        <f>Q165*H165</f>
        <v>0.00155</v>
      </c>
      <c r="S165" s="178">
        <v>0</v>
      </c>
      <c r="T165" s="17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0" t="s">
        <v>134</v>
      </c>
      <c r="AT165" s="180" t="s">
        <v>131</v>
      </c>
      <c r="AU165" s="180" t="s">
        <v>84</v>
      </c>
      <c r="AY165" s="16" t="s">
        <v>117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6" t="s">
        <v>82</v>
      </c>
      <c r="BK165" s="181">
        <f>ROUND(I165*H165,2)</f>
        <v>0</v>
      </c>
      <c r="BL165" s="16" t="s">
        <v>128</v>
      </c>
      <c r="BM165" s="180" t="s">
        <v>290</v>
      </c>
    </row>
    <row r="166" s="13" customFormat="1">
      <c r="A166" s="13"/>
      <c r="B166" s="192"/>
      <c r="C166" s="13"/>
      <c r="D166" s="193" t="s">
        <v>291</v>
      </c>
      <c r="E166" s="13"/>
      <c r="F166" s="194" t="s">
        <v>292</v>
      </c>
      <c r="G166" s="13"/>
      <c r="H166" s="195">
        <v>5</v>
      </c>
      <c r="I166" s="196"/>
      <c r="J166" s="13"/>
      <c r="K166" s="13"/>
      <c r="L166" s="192"/>
      <c r="M166" s="197"/>
      <c r="N166" s="198"/>
      <c r="O166" s="198"/>
      <c r="P166" s="198"/>
      <c r="Q166" s="198"/>
      <c r="R166" s="198"/>
      <c r="S166" s="198"/>
      <c r="T166" s="19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0" t="s">
        <v>291</v>
      </c>
      <c r="AU166" s="200" t="s">
        <v>84</v>
      </c>
      <c r="AV166" s="13" t="s">
        <v>84</v>
      </c>
      <c r="AW166" s="13" t="s">
        <v>3</v>
      </c>
      <c r="AX166" s="13" t="s">
        <v>82</v>
      </c>
      <c r="AY166" s="200" t="s">
        <v>117</v>
      </c>
    </row>
    <row r="167" s="2" customFormat="1" ht="24.15" customHeight="1">
      <c r="A167" s="35"/>
      <c r="B167" s="168"/>
      <c r="C167" s="169" t="s">
        <v>293</v>
      </c>
      <c r="D167" s="169" t="s">
        <v>123</v>
      </c>
      <c r="E167" s="170" t="s">
        <v>294</v>
      </c>
      <c r="F167" s="171" t="s">
        <v>295</v>
      </c>
      <c r="G167" s="172" t="s">
        <v>204</v>
      </c>
      <c r="H167" s="173">
        <v>5</v>
      </c>
      <c r="I167" s="174"/>
      <c r="J167" s="175">
        <f>ROUND(I167*H167,2)</f>
        <v>0</v>
      </c>
      <c r="K167" s="171" t="s">
        <v>174</v>
      </c>
      <c r="L167" s="36"/>
      <c r="M167" s="176" t="s">
        <v>1</v>
      </c>
      <c r="N167" s="177" t="s">
        <v>39</v>
      </c>
      <c r="O167" s="74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0" t="s">
        <v>128</v>
      </c>
      <c r="AT167" s="180" t="s">
        <v>123</v>
      </c>
      <c r="AU167" s="180" t="s">
        <v>84</v>
      </c>
      <c r="AY167" s="16" t="s">
        <v>117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6" t="s">
        <v>82</v>
      </c>
      <c r="BK167" s="181">
        <f>ROUND(I167*H167,2)</f>
        <v>0</v>
      </c>
      <c r="BL167" s="16" t="s">
        <v>128</v>
      </c>
      <c r="BM167" s="180" t="s">
        <v>296</v>
      </c>
    </row>
    <row r="168" s="2" customFormat="1" ht="21.75" customHeight="1">
      <c r="A168" s="35"/>
      <c r="B168" s="168"/>
      <c r="C168" s="182" t="s">
        <v>297</v>
      </c>
      <c r="D168" s="182" t="s">
        <v>131</v>
      </c>
      <c r="E168" s="183" t="s">
        <v>298</v>
      </c>
      <c r="F168" s="184" t="s">
        <v>299</v>
      </c>
      <c r="G168" s="185" t="s">
        <v>204</v>
      </c>
      <c r="H168" s="186">
        <v>5.1500000000000004</v>
      </c>
      <c r="I168" s="187"/>
      <c r="J168" s="188">
        <f>ROUND(I168*H168,2)</f>
        <v>0</v>
      </c>
      <c r="K168" s="184" t="s">
        <v>174</v>
      </c>
      <c r="L168" s="189"/>
      <c r="M168" s="190" t="s">
        <v>1</v>
      </c>
      <c r="N168" s="191" t="s">
        <v>39</v>
      </c>
      <c r="O168" s="74"/>
      <c r="P168" s="178">
        <f>O168*H168</f>
        <v>0</v>
      </c>
      <c r="Q168" s="178">
        <v>0.00075000000000000002</v>
      </c>
      <c r="R168" s="178">
        <f>Q168*H168</f>
        <v>0.0038625000000000005</v>
      </c>
      <c r="S168" s="178">
        <v>0</v>
      </c>
      <c r="T168" s="17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0" t="s">
        <v>134</v>
      </c>
      <c r="AT168" s="180" t="s">
        <v>131</v>
      </c>
      <c r="AU168" s="180" t="s">
        <v>84</v>
      </c>
      <c r="AY168" s="16" t="s">
        <v>117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6" t="s">
        <v>82</v>
      </c>
      <c r="BK168" s="181">
        <f>ROUND(I168*H168,2)</f>
        <v>0</v>
      </c>
      <c r="BL168" s="16" t="s">
        <v>128</v>
      </c>
      <c r="BM168" s="180" t="s">
        <v>300</v>
      </c>
    </row>
    <row r="169" s="13" customFormat="1">
      <c r="A169" s="13"/>
      <c r="B169" s="192"/>
      <c r="C169" s="13"/>
      <c r="D169" s="193" t="s">
        <v>291</v>
      </c>
      <c r="E169" s="13"/>
      <c r="F169" s="194" t="s">
        <v>301</v>
      </c>
      <c r="G169" s="13"/>
      <c r="H169" s="195">
        <v>5.1500000000000004</v>
      </c>
      <c r="I169" s="196"/>
      <c r="J169" s="13"/>
      <c r="K169" s="13"/>
      <c r="L169" s="192"/>
      <c r="M169" s="197"/>
      <c r="N169" s="198"/>
      <c r="O169" s="198"/>
      <c r="P169" s="198"/>
      <c r="Q169" s="198"/>
      <c r="R169" s="198"/>
      <c r="S169" s="198"/>
      <c r="T169" s="19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0" t="s">
        <v>291</v>
      </c>
      <c r="AU169" s="200" t="s">
        <v>84</v>
      </c>
      <c r="AV169" s="13" t="s">
        <v>84</v>
      </c>
      <c r="AW169" s="13" t="s">
        <v>3</v>
      </c>
      <c r="AX169" s="13" t="s">
        <v>82</v>
      </c>
      <c r="AY169" s="200" t="s">
        <v>117</v>
      </c>
    </row>
    <row r="170" s="2" customFormat="1" ht="24.15" customHeight="1">
      <c r="A170" s="35"/>
      <c r="B170" s="168"/>
      <c r="C170" s="169" t="s">
        <v>302</v>
      </c>
      <c r="D170" s="169" t="s">
        <v>123</v>
      </c>
      <c r="E170" s="170" t="s">
        <v>303</v>
      </c>
      <c r="F170" s="171" t="s">
        <v>304</v>
      </c>
      <c r="G170" s="172" t="s">
        <v>305</v>
      </c>
      <c r="H170" s="173">
        <v>5</v>
      </c>
      <c r="I170" s="174"/>
      <c r="J170" s="175">
        <f>ROUND(I170*H170,2)</f>
        <v>0</v>
      </c>
      <c r="K170" s="171" t="s">
        <v>174</v>
      </c>
      <c r="L170" s="36"/>
      <c r="M170" s="176" t="s">
        <v>1</v>
      </c>
      <c r="N170" s="177" t="s">
        <v>39</v>
      </c>
      <c r="O170" s="74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0" t="s">
        <v>128</v>
      </c>
      <c r="AT170" s="180" t="s">
        <v>123</v>
      </c>
      <c r="AU170" s="180" t="s">
        <v>84</v>
      </c>
      <c r="AY170" s="16" t="s">
        <v>117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6" t="s">
        <v>82</v>
      </c>
      <c r="BK170" s="181">
        <f>ROUND(I170*H170,2)</f>
        <v>0</v>
      </c>
      <c r="BL170" s="16" t="s">
        <v>128</v>
      </c>
      <c r="BM170" s="180" t="s">
        <v>306</v>
      </c>
    </row>
    <row r="171" s="2" customFormat="1" ht="24.15" customHeight="1">
      <c r="A171" s="35"/>
      <c r="B171" s="168"/>
      <c r="C171" s="169" t="s">
        <v>307</v>
      </c>
      <c r="D171" s="169" t="s">
        <v>123</v>
      </c>
      <c r="E171" s="170" t="s">
        <v>308</v>
      </c>
      <c r="F171" s="171" t="s">
        <v>309</v>
      </c>
      <c r="G171" s="172" t="s">
        <v>305</v>
      </c>
      <c r="H171" s="173">
        <v>5</v>
      </c>
      <c r="I171" s="174"/>
      <c r="J171" s="175">
        <f>ROUND(I171*H171,2)</f>
        <v>0</v>
      </c>
      <c r="K171" s="171" t="s">
        <v>174</v>
      </c>
      <c r="L171" s="36"/>
      <c r="M171" s="176" t="s">
        <v>1</v>
      </c>
      <c r="N171" s="177" t="s">
        <v>39</v>
      </c>
      <c r="O171" s="74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0" t="s">
        <v>128</v>
      </c>
      <c r="AT171" s="180" t="s">
        <v>123</v>
      </c>
      <c r="AU171" s="180" t="s">
        <v>84</v>
      </c>
      <c r="AY171" s="16" t="s">
        <v>117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6" t="s">
        <v>82</v>
      </c>
      <c r="BK171" s="181">
        <f>ROUND(I171*H171,2)</f>
        <v>0</v>
      </c>
      <c r="BL171" s="16" t="s">
        <v>128</v>
      </c>
      <c r="BM171" s="180" t="s">
        <v>310</v>
      </c>
    </row>
    <row r="172" s="2" customFormat="1" ht="33" customHeight="1">
      <c r="A172" s="35"/>
      <c r="B172" s="168"/>
      <c r="C172" s="169" t="s">
        <v>311</v>
      </c>
      <c r="D172" s="169" t="s">
        <v>123</v>
      </c>
      <c r="E172" s="170" t="s">
        <v>312</v>
      </c>
      <c r="F172" s="171" t="s">
        <v>313</v>
      </c>
      <c r="G172" s="172" t="s">
        <v>126</v>
      </c>
      <c r="H172" s="173">
        <v>1</v>
      </c>
      <c r="I172" s="174"/>
      <c r="J172" s="175">
        <f>ROUND(I172*H172,2)</f>
        <v>0</v>
      </c>
      <c r="K172" s="171" t="s">
        <v>174</v>
      </c>
      <c r="L172" s="36"/>
      <c r="M172" s="176" t="s">
        <v>1</v>
      </c>
      <c r="N172" s="177" t="s">
        <v>39</v>
      </c>
      <c r="O172" s="74"/>
      <c r="P172" s="178">
        <f>O172*H172</f>
        <v>0</v>
      </c>
      <c r="Q172" s="178">
        <v>0</v>
      </c>
      <c r="R172" s="178">
        <f>Q172*H172</f>
        <v>0</v>
      </c>
      <c r="S172" s="178">
        <v>0</v>
      </c>
      <c r="T172" s="17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0" t="s">
        <v>128</v>
      </c>
      <c r="AT172" s="180" t="s">
        <v>123</v>
      </c>
      <c r="AU172" s="180" t="s">
        <v>84</v>
      </c>
      <c r="AY172" s="16" t="s">
        <v>117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6" t="s">
        <v>82</v>
      </c>
      <c r="BK172" s="181">
        <f>ROUND(I172*H172,2)</f>
        <v>0</v>
      </c>
      <c r="BL172" s="16" t="s">
        <v>128</v>
      </c>
      <c r="BM172" s="180" t="s">
        <v>314</v>
      </c>
    </row>
    <row r="173" s="2" customFormat="1" ht="37.8" customHeight="1">
      <c r="A173" s="35"/>
      <c r="B173" s="168"/>
      <c r="C173" s="182" t="s">
        <v>315</v>
      </c>
      <c r="D173" s="182" t="s">
        <v>131</v>
      </c>
      <c r="E173" s="183" t="s">
        <v>316</v>
      </c>
      <c r="F173" s="184" t="s">
        <v>317</v>
      </c>
      <c r="G173" s="185" t="s">
        <v>126</v>
      </c>
      <c r="H173" s="186">
        <v>1</v>
      </c>
      <c r="I173" s="187"/>
      <c r="J173" s="188">
        <f>ROUND(I173*H173,2)</f>
        <v>0</v>
      </c>
      <c r="K173" s="184" t="s">
        <v>174</v>
      </c>
      <c r="L173" s="189"/>
      <c r="M173" s="190" t="s">
        <v>1</v>
      </c>
      <c r="N173" s="191" t="s">
        <v>39</v>
      </c>
      <c r="O173" s="74"/>
      <c r="P173" s="178">
        <f>O173*H173</f>
        <v>0</v>
      </c>
      <c r="Q173" s="178">
        <v>0.032000000000000001</v>
      </c>
      <c r="R173" s="178">
        <f>Q173*H173</f>
        <v>0.032000000000000001</v>
      </c>
      <c r="S173" s="178">
        <v>0</v>
      </c>
      <c r="T173" s="17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0" t="s">
        <v>134</v>
      </c>
      <c r="AT173" s="180" t="s">
        <v>131</v>
      </c>
      <c r="AU173" s="180" t="s">
        <v>84</v>
      </c>
      <c r="AY173" s="16" t="s">
        <v>117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6" t="s">
        <v>82</v>
      </c>
      <c r="BK173" s="181">
        <f>ROUND(I173*H173,2)</f>
        <v>0</v>
      </c>
      <c r="BL173" s="16" t="s">
        <v>128</v>
      </c>
      <c r="BM173" s="180" t="s">
        <v>318</v>
      </c>
    </row>
    <row r="174" s="2" customFormat="1" ht="16.5" customHeight="1">
      <c r="A174" s="35"/>
      <c r="B174" s="168"/>
      <c r="C174" s="169" t="s">
        <v>319</v>
      </c>
      <c r="D174" s="169" t="s">
        <v>123</v>
      </c>
      <c r="E174" s="170" t="s">
        <v>320</v>
      </c>
      <c r="F174" s="171" t="s">
        <v>321</v>
      </c>
      <c r="G174" s="172" t="s">
        <v>322</v>
      </c>
      <c r="H174" s="173">
        <v>10</v>
      </c>
      <c r="I174" s="174"/>
      <c r="J174" s="175">
        <f>ROUND(I174*H174,2)</f>
        <v>0</v>
      </c>
      <c r="K174" s="171" t="s">
        <v>174</v>
      </c>
      <c r="L174" s="36"/>
      <c r="M174" s="176" t="s">
        <v>1</v>
      </c>
      <c r="N174" s="177" t="s">
        <v>39</v>
      </c>
      <c r="O174" s="74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0" t="s">
        <v>128</v>
      </c>
      <c r="AT174" s="180" t="s">
        <v>123</v>
      </c>
      <c r="AU174" s="180" t="s">
        <v>84</v>
      </c>
      <c r="AY174" s="16" t="s">
        <v>117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6" t="s">
        <v>82</v>
      </c>
      <c r="BK174" s="181">
        <f>ROUND(I174*H174,2)</f>
        <v>0</v>
      </c>
      <c r="BL174" s="16" t="s">
        <v>128</v>
      </c>
      <c r="BM174" s="180" t="s">
        <v>323</v>
      </c>
    </row>
    <row r="175" s="2" customFormat="1" ht="16.5" customHeight="1">
      <c r="A175" s="35"/>
      <c r="B175" s="168"/>
      <c r="C175" s="182" t="s">
        <v>324</v>
      </c>
      <c r="D175" s="182" t="s">
        <v>131</v>
      </c>
      <c r="E175" s="183" t="s">
        <v>325</v>
      </c>
      <c r="F175" s="184" t="s">
        <v>326</v>
      </c>
      <c r="G175" s="185" t="s">
        <v>322</v>
      </c>
      <c r="H175" s="186">
        <v>10</v>
      </c>
      <c r="I175" s="187"/>
      <c r="J175" s="188">
        <f>ROUND(I175*H175,2)</f>
        <v>0</v>
      </c>
      <c r="K175" s="184" t="s">
        <v>174</v>
      </c>
      <c r="L175" s="189"/>
      <c r="M175" s="190" t="s">
        <v>1</v>
      </c>
      <c r="N175" s="191" t="s">
        <v>39</v>
      </c>
      <c r="O175" s="74"/>
      <c r="P175" s="178">
        <f>O175*H175</f>
        <v>0</v>
      </c>
      <c r="Q175" s="178">
        <v>0.001</v>
      </c>
      <c r="R175" s="178">
        <f>Q175*H175</f>
        <v>0.01</v>
      </c>
      <c r="S175" s="178">
        <v>0</v>
      </c>
      <c r="T175" s="17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0" t="s">
        <v>134</v>
      </c>
      <c r="AT175" s="180" t="s">
        <v>131</v>
      </c>
      <c r="AU175" s="180" t="s">
        <v>84</v>
      </c>
      <c r="AY175" s="16" t="s">
        <v>117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6" t="s">
        <v>82</v>
      </c>
      <c r="BK175" s="181">
        <f>ROUND(I175*H175,2)</f>
        <v>0</v>
      </c>
      <c r="BL175" s="16" t="s">
        <v>128</v>
      </c>
      <c r="BM175" s="180" t="s">
        <v>327</v>
      </c>
    </row>
    <row r="176" s="2" customFormat="1" ht="49.05" customHeight="1">
      <c r="A176" s="35"/>
      <c r="B176" s="168"/>
      <c r="C176" s="169" t="s">
        <v>328</v>
      </c>
      <c r="D176" s="169" t="s">
        <v>123</v>
      </c>
      <c r="E176" s="170" t="s">
        <v>329</v>
      </c>
      <c r="F176" s="171" t="s">
        <v>330</v>
      </c>
      <c r="G176" s="172" t="s">
        <v>331</v>
      </c>
      <c r="H176" s="173">
        <v>7.9119999999999999</v>
      </c>
      <c r="I176" s="174"/>
      <c r="J176" s="175">
        <f>ROUND(I176*H176,2)</f>
        <v>0</v>
      </c>
      <c r="K176" s="171" t="s">
        <v>174</v>
      </c>
      <c r="L176" s="36"/>
      <c r="M176" s="176" t="s">
        <v>1</v>
      </c>
      <c r="N176" s="177" t="s">
        <v>39</v>
      </c>
      <c r="O176" s="74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0" t="s">
        <v>332</v>
      </c>
      <c r="AT176" s="180" t="s">
        <v>123</v>
      </c>
      <c r="AU176" s="180" t="s">
        <v>84</v>
      </c>
      <c r="AY176" s="16" t="s">
        <v>117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6" t="s">
        <v>82</v>
      </c>
      <c r="BK176" s="181">
        <f>ROUND(I176*H176,2)</f>
        <v>0</v>
      </c>
      <c r="BL176" s="16" t="s">
        <v>332</v>
      </c>
      <c r="BM176" s="180" t="s">
        <v>333</v>
      </c>
    </row>
    <row r="177" s="12" customFormat="1" ht="25.92" customHeight="1">
      <c r="A177" s="12"/>
      <c r="B177" s="155"/>
      <c r="C177" s="12"/>
      <c r="D177" s="156" t="s">
        <v>73</v>
      </c>
      <c r="E177" s="157" t="s">
        <v>334</v>
      </c>
      <c r="F177" s="157" t="s">
        <v>334</v>
      </c>
      <c r="G177" s="12"/>
      <c r="H177" s="12"/>
      <c r="I177" s="158"/>
      <c r="J177" s="159">
        <f>BK177</f>
        <v>0</v>
      </c>
      <c r="K177" s="12"/>
      <c r="L177" s="155"/>
      <c r="M177" s="160"/>
      <c r="N177" s="161"/>
      <c r="O177" s="161"/>
      <c r="P177" s="162">
        <f>P178+SUM(P179:P188)</f>
        <v>0</v>
      </c>
      <c r="Q177" s="161"/>
      <c r="R177" s="162">
        <f>R178+SUM(R179:R188)</f>
        <v>0.039440000000000003</v>
      </c>
      <c r="S177" s="161"/>
      <c r="T177" s="163">
        <f>T178+SUM(T179:T188)</f>
        <v>0.0293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6" t="s">
        <v>82</v>
      </c>
      <c r="AT177" s="164" t="s">
        <v>73</v>
      </c>
      <c r="AU177" s="164" t="s">
        <v>74</v>
      </c>
      <c r="AY177" s="156" t="s">
        <v>117</v>
      </c>
      <c r="BK177" s="165">
        <f>BK178+SUM(BK179:BK188)</f>
        <v>0</v>
      </c>
    </row>
    <row r="178" s="2" customFormat="1" ht="16.5" customHeight="1">
      <c r="A178" s="35"/>
      <c r="B178" s="168"/>
      <c r="C178" s="169" t="s">
        <v>335</v>
      </c>
      <c r="D178" s="169" t="s">
        <v>123</v>
      </c>
      <c r="E178" s="170" t="s">
        <v>336</v>
      </c>
      <c r="F178" s="171" t="s">
        <v>337</v>
      </c>
      <c r="G178" s="172" t="s">
        <v>322</v>
      </c>
      <c r="H178" s="173">
        <v>50</v>
      </c>
      <c r="I178" s="174"/>
      <c r="J178" s="175">
        <f>ROUND(I178*H178,2)</f>
        <v>0</v>
      </c>
      <c r="K178" s="171" t="s">
        <v>1</v>
      </c>
      <c r="L178" s="36"/>
      <c r="M178" s="176" t="s">
        <v>1</v>
      </c>
      <c r="N178" s="177" t="s">
        <v>39</v>
      </c>
      <c r="O178" s="74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0" t="s">
        <v>128</v>
      </c>
      <c r="AT178" s="180" t="s">
        <v>123</v>
      </c>
      <c r="AU178" s="180" t="s">
        <v>82</v>
      </c>
      <c r="AY178" s="16" t="s">
        <v>117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6" t="s">
        <v>82</v>
      </c>
      <c r="BK178" s="181">
        <f>ROUND(I178*H178,2)</f>
        <v>0</v>
      </c>
      <c r="BL178" s="16" t="s">
        <v>128</v>
      </c>
      <c r="BM178" s="180" t="s">
        <v>338</v>
      </c>
    </row>
    <row r="179" s="2" customFormat="1" ht="16.5" customHeight="1">
      <c r="A179" s="35"/>
      <c r="B179" s="168"/>
      <c r="C179" s="169" t="s">
        <v>339</v>
      </c>
      <c r="D179" s="169" t="s">
        <v>123</v>
      </c>
      <c r="E179" s="170" t="s">
        <v>340</v>
      </c>
      <c r="F179" s="171" t="s">
        <v>341</v>
      </c>
      <c r="G179" s="172" t="s">
        <v>322</v>
      </c>
      <c r="H179" s="173">
        <v>100</v>
      </c>
      <c r="I179" s="174"/>
      <c r="J179" s="175">
        <f>ROUND(I179*H179,2)</f>
        <v>0</v>
      </c>
      <c r="K179" s="171" t="s">
        <v>1</v>
      </c>
      <c r="L179" s="36"/>
      <c r="M179" s="176" t="s">
        <v>1</v>
      </c>
      <c r="N179" s="177" t="s">
        <v>39</v>
      </c>
      <c r="O179" s="74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0" t="s">
        <v>128</v>
      </c>
      <c r="AT179" s="180" t="s">
        <v>123</v>
      </c>
      <c r="AU179" s="180" t="s">
        <v>82</v>
      </c>
      <c r="AY179" s="16" t="s">
        <v>117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6" t="s">
        <v>82</v>
      </c>
      <c r="BK179" s="181">
        <f>ROUND(I179*H179,2)</f>
        <v>0</v>
      </c>
      <c r="BL179" s="16" t="s">
        <v>128</v>
      </c>
      <c r="BM179" s="180" t="s">
        <v>342</v>
      </c>
    </row>
    <row r="180" s="2" customFormat="1" ht="16.5" customHeight="1">
      <c r="A180" s="35"/>
      <c r="B180" s="168"/>
      <c r="C180" s="169" t="s">
        <v>343</v>
      </c>
      <c r="D180" s="169" t="s">
        <v>123</v>
      </c>
      <c r="E180" s="170" t="s">
        <v>344</v>
      </c>
      <c r="F180" s="171" t="s">
        <v>345</v>
      </c>
      <c r="G180" s="172" t="s">
        <v>322</v>
      </c>
      <c r="H180" s="173">
        <v>100</v>
      </c>
      <c r="I180" s="174"/>
      <c r="J180" s="175">
        <f>ROUND(I180*H180,2)</f>
        <v>0</v>
      </c>
      <c r="K180" s="171" t="s">
        <v>1</v>
      </c>
      <c r="L180" s="36"/>
      <c r="M180" s="176" t="s">
        <v>1</v>
      </c>
      <c r="N180" s="177" t="s">
        <v>39</v>
      </c>
      <c r="O180" s="74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0" t="s">
        <v>128</v>
      </c>
      <c r="AT180" s="180" t="s">
        <v>123</v>
      </c>
      <c r="AU180" s="180" t="s">
        <v>82</v>
      </c>
      <c r="AY180" s="16" t="s">
        <v>117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6" t="s">
        <v>82</v>
      </c>
      <c r="BK180" s="181">
        <f>ROUND(I180*H180,2)</f>
        <v>0</v>
      </c>
      <c r="BL180" s="16" t="s">
        <v>128</v>
      </c>
      <c r="BM180" s="180" t="s">
        <v>346</v>
      </c>
    </row>
    <row r="181" s="2" customFormat="1" ht="16.5" customHeight="1">
      <c r="A181" s="35"/>
      <c r="B181" s="168"/>
      <c r="C181" s="169" t="s">
        <v>347</v>
      </c>
      <c r="D181" s="169" t="s">
        <v>123</v>
      </c>
      <c r="E181" s="170" t="s">
        <v>348</v>
      </c>
      <c r="F181" s="171" t="s">
        <v>349</v>
      </c>
      <c r="G181" s="172" t="s">
        <v>322</v>
      </c>
      <c r="H181" s="173">
        <v>50</v>
      </c>
      <c r="I181" s="174"/>
      <c r="J181" s="175">
        <f>ROUND(I181*H181,2)</f>
        <v>0</v>
      </c>
      <c r="K181" s="171" t="s">
        <v>1</v>
      </c>
      <c r="L181" s="36"/>
      <c r="M181" s="176" t="s">
        <v>1</v>
      </c>
      <c r="N181" s="177" t="s">
        <v>39</v>
      </c>
      <c r="O181" s="74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0" t="s">
        <v>128</v>
      </c>
      <c r="AT181" s="180" t="s">
        <v>123</v>
      </c>
      <c r="AU181" s="180" t="s">
        <v>82</v>
      </c>
      <c r="AY181" s="16" t="s">
        <v>117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6" t="s">
        <v>82</v>
      </c>
      <c r="BK181" s="181">
        <f>ROUND(I181*H181,2)</f>
        <v>0</v>
      </c>
      <c r="BL181" s="16" t="s">
        <v>128</v>
      </c>
      <c r="BM181" s="180" t="s">
        <v>350</v>
      </c>
    </row>
    <row r="182" s="2" customFormat="1" ht="16.5" customHeight="1">
      <c r="A182" s="35"/>
      <c r="B182" s="168"/>
      <c r="C182" s="169" t="s">
        <v>351</v>
      </c>
      <c r="D182" s="169" t="s">
        <v>123</v>
      </c>
      <c r="E182" s="170" t="s">
        <v>352</v>
      </c>
      <c r="F182" s="171" t="s">
        <v>353</v>
      </c>
      <c r="G182" s="172" t="s">
        <v>354</v>
      </c>
      <c r="H182" s="173">
        <v>1</v>
      </c>
      <c r="I182" s="174"/>
      <c r="J182" s="175">
        <f>ROUND(I182*H182,2)</f>
        <v>0</v>
      </c>
      <c r="K182" s="171" t="s">
        <v>1</v>
      </c>
      <c r="L182" s="36"/>
      <c r="M182" s="176" t="s">
        <v>1</v>
      </c>
      <c r="N182" s="177" t="s">
        <v>39</v>
      </c>
      <c r="O182" s="74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0" t="s">
        <v>128</v>
      </c>
      <c r="AT182" s="180" t="s">
        <v>123</v>
      </c>
      <c r="AU182" s="180" t="s">
        <v>82</v>
      </c>
      <c r="AY182" s="16" t="s">
        <v>117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6" t="s">
        <v>82</v>
      </c>
      <c r="BK182" s="181">
        <f>ROUND(I182*H182,2)</f>
        <v>0</v>
      </c>
      <c r="BL182" s="16" t="s">
        <v>128</v>
      </c>
      <c r="BM182" s="180" t="s">
        <v>355</v>
      </c>
    </row>
    <row r="183" s="2" customFormat="1" ht="16.5" customHeight="1">
      <c r="A183" s="35"/>
      <c r="B183" s="168"/>
      <c r="C183" s="169" t="s">
        <v>356</v>
      </c>
      <c r="D183" s="169" t="s">
        <v>123</v>
      </c>
      <c r="E183" s="170" t="s">
        <v>357</v>
      </c>
      <c r="F183" s="171" t="s">
        <v>358</v>
      </c>
      <c r="G183" s="172" t="s">
        <v>354</v>
      </c>
      <c r="H183" s="173">
        <v>1</v>
      </c>
      <c r="I183" s="174"/>
      <c r="J183" s="175">
        <f>ROUND(I183*H183,2)</f>
        <v>0</v>
      </c>
      <c r="K183" s="171" t="s">
        <v>1</v>
      </c>
      <c r="L183" s="36"/>
      <c r="M183" s="176" t="s">
        <v>1</v>
      </c>
      <c r="N183" s="177" t="s">
        <v>39</v>
      </c>
      <c r="O183" s="74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0" t="s">
        <v>128</v>
      </c>
      <c r="AT183" s="180" t="s">
        <v>123</v>
      </c>
      <c r="AU183" s="180" t="s">
        <v>82</v>
      </c>
      <c r="AY183" s="16" t="s">
        <v>117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6" t="s">
        <v>82</v>
      </c>
      <c r="BK183" s="181">
        <f>ROUND(I183*H183,2)</f>
        <v>0</v>
      </c>
      <c r="BL183" s="16" t="s">
        <v>128</v>
      </c>
      <c r="BM183" s="180" t="s">
        <v>359</v>
      </c>
    </row>
    <row r="184" s="2" customFormat="1" ht="16.5" customHeight="1">
      <c r="A184" s="35"/>
      <c r="B184" s="168"/>
      <c r="C184" s="169" t="s">
        <v>360</v>
      </c>
      <c r="D184" s="169" t="s">
        <v>123</v>
      </c>
      <c r="E184" s="170" t="s">
        <v>361</v>
      </c>
      <c r="F184" s="171" t="s">
        <v>362</v>
      </c>
      <c r="G184" s="172" t="s">
        <v>354</v>
      </c>
      <c r="H184" s="173">
        <v>1</v>
      </c>
      <c r="I184" s="174"/>
      <c r="J184" s="175">
        <f>ROUND(I184*H184,2)</f>
        <v>0</v>
      </c>
      <c r="K184" s="171" t="s">
        <v>1</v>
      </c>
      <c r="L184" s="36"/>
      <c r="M184" s="176" t="s">
        <v>1</v>
      </c>
      <c r="N184" s="177" t="s">
        <v>39</v>
      </c>
      <c r="O184" s="74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0" t="s">
        <v>128</v>
      </c>
      <c r="AT184" s="180" t="s">
        <v>123</v>
      </c>
      <c r="AU184" s="180" t="s">
        <v>82</v>
      </c>
      <c r="AY184" s="16" t="s">
        <v>117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6" t="s">
        <v>82</v>
      </c>
      <c r="BK184" s="181">
        <f>ROUND(I184*H184,2)</f>
        <v>0</v>
      </c>
      <c r="BL184" s="16" t="s">
        <v>128</v>
      </c>
      <c r="BM184" s="180" t="s">
        <v>363</v>
      </c>
    </row>
    <row r="185" s="2" customFormat="1" ht="16.5" customHeight="1">
      <c r="A185" s="35"/>
      <c r="B185" s="168"/>
      <c r="C185" s="169" t="s">
        <v>364</v>
      </c>
      <c r="D185" s="169" t="s">
        <v>123</v>
      </c>
      <c r="E185" s="170" t="s">
        <v>365</v>
      </c>
      <c r="F185" s="171" t="s">
        <v>366</v>
      </c>
      <c r="G185" s="172" t="s">
        <v>354</v>
      </c>
      <c r="H185" s="173">
        <v>1</v>
      </c>
      <c r="I185" s="174"/>
      <c r="J185" s="175">
        <f>ROUND(I185*H185,2)</f>
        <v>0</v>
      </c>
      <c r="K185" s="171" t="s">
        <v>1</v>
      </c>
      <c r="L185" s="36"/>
      <c r="M185" s="176" t="s">
        <v>1</v>
      </c>
      <c r="N185" s="177" t="s">
        <v>39</v>
      </c>
      <c r="O185" s="74"/>
      <c r="P185" s="178">
        <f>O185*H185</f>
        <v>0</v>
      </c>
      <c r="Q185" s="178">
        <v>0</v>
      </c>
      <c r="R185" s="178">
        <f>Q185*H185</f>
        <v>0</v>
      </c>
      <c r="S185" s="178">
        <v>0</v>
      </c>
      <c r="T185" s="17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0" t="s">
        <v>128</v>
      </c>
      <c r="AT185" s="180" t="s">
        <v>123</v>
      </c>
      <c r="AU185" s="180" t="s">
        <v>82</v>
      </c>
      <c r="AY185" s="16" t="s">
        <v>117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6" t="s">
        <v>82</v>
      </c>
      <c r="BK185" s="181">
        <f>ROUND(I185*H185,2)</f>
        <v>0</v>
      </c>
      <c r="BL185" s="16" t="s">
        <v>128</v>
      </c>
      <c r="BM185" s="180" t="s">
        <v>367</v>
      </c>
    </row>
    <row r="186" s="2" customFormat="1" ht="16.5" customHeight="1">
      <c r="A186" s="35"/>
      <c r="B186" s="168"/>
      <c r="C186" s="169" t="s">
        <v>368</v>
      </c>
      <c r="D186" s="169" t="s">
        <v>123</v>
      </c>
      <c r="E186" s="170" t="s">
        <v>369</v>
      </c>
      <c r="F186" s="171" t="s">
        <v>370</v>
      </c>
      <c r="G186" s="172" t="s">
        <v>184</v>
      </c>
      <c r="H186" s="173">
        <v>100</v>
      </c>
      <c r="I186" s="174"/>
      <c r="J186" s="175">
        <f>ROUND(I186*H186,2)</f>
        <v>0</v>
      </c>
      <c r="K186" s="171" t="s">
        <v>1</v>
      </c>
      <c r="L186" s="36"/>
      <c r="M186" s="176" t="s">
        <v>1</v>
      </c>
      <c r="N186" s="177" t="s">
        <v>39</v>
      </c>
      <c r="O186" s="74"/>
      <c r="P186" s="178">
        <f>O186*H186</f>
        <v>0</v>
      </c>
      <c r="Q186" s="178">
        <v>0</v>
      </c>
      <c r="R186" s="178">
        <f>Q186*H186</f>
        <v>0</v>
      </c>
      <c r="S186" s="178">
        <v>0</v>
      </c>
      <c r="T186" s="17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0" t="s">
        <v>128</v>
      </c>
      <c r="AT186" s="180" t="s">
        <v>123</v>
      </c>
      <c r="AU186" s="180" t="s">
        <v>82</v>
      </c>
      <c r="AY186" s="16" t="s">
        <v>117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6" t="s">
        <v>82</v>
      </c>
      <c r="BK186" s="181">
        <f>ROUND(I186*H186,2)</f>
        <v>0</v>
      </c>
      <c r="BL186" s="16" t="s">
        <v>128</v>
      </c>
      <c r="BM186" s="180" t="s">
        <v>371</v>
      </c>
    </row>
    <row r="187" s="2" customFormat="1" ht="16.5" customHeight="1">
      <c r="A187" s="35"/>
      <c r="B187" s="168"/>
      <c r="C187" s="169" t="s">
        <v>372</v>
      </c>
      <c r="D187" s="169" t="s">
        <v>123</v>
      </c>
      <c r="E187" s="170" t="s">
        <v>373</v>
      </c>
      <c r="F187" s="171" t="s">
        <v>374</v>
      </c>
      <c r="G187" s="172" t="s">
        <v>126</v>
      </c>
      <c r="H187" s="173">
        <v>50</v>
      </c>
      <c r="I187" s="174"/>
      <c r="J187" s="175">
        <f>ROUND(I187*H187,2)</f>
        <v>0</v>
      </c>
      <c r="K187" s="171" t="s">
        <v>1</v>
      </c>
      <c r="L187" s="36"/>
      <c r="M187" s="176" t="s">
        <v>1</v>
      </c>
      <c r="N187" s="177" t="s">
        <v>39</v>
      </c>
      <c r="O187" s="74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0" t="s">
        <v>128</v>
      </c>
      <c r="AT187" s="180" t="s">
        <v>123</v>
      </c>
      <c r="AU187" s="180" t="s">
        <v>82</v>
      </c>
      <c r="AY187" s="16" t="s">
        <v>117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6" t="s">
        <v>82</v>
      </c>
      <c r="BK187" s="181">
        <f>ROUND(I187*H187,2)</f>
        <v>0</v>
      </c>
      <c r="BL187" s="16" t="s">
        <v>128</v>
      </c>
      <c r="BM187" s="180" t="s">
        <v>375</v>
      </c>
    </row>
    <row r="188" s="12" customFormat="1" ht="22.8" customHeight="1">
      <c r="A188" s="12"/>
      <c r="B188" s="155"/>
      <c r="C188" s="12"/>
      <c r="D188" s="156" t="s">
        <v>73</v>
      </c>
      <c r="E188" s="166" t="s">
        <v>376</v>
      </c>
      <c r="F188" s="166" t="s">
        <v>377</v>
      </c>
      <c r="G188" s="12"/>
      <c r="H188" s="12"/>
      <c r="I188" s="158"/>
      <c r="J188" s="167">
        <f>BK188</f>
        <v>0</v>
      </c>
      <c r="K188" s="12"/>
      <c r="L188" s="155"/>
      <c r="M188" s="160"/>
      <c r="N188" s="161"/>
      <c r="O188" s="161"/>
      <c r="P188" s="162">
        <f>SUM(P189:P192)</f>
        <v>0</v>
      </c>
      <c r="Q188" s="161"/>
      <c r="R188" s="162">
        <f>SUM(R189:R192)</f>
        <v>0.039440000000000003</v>
      </c>
      <c r="S188" s="161"/>
      <c r="T188" s="163">
        <f>SUM(T189:T192)</f>
        <v>0.0293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6" t="s">
        <v>84</v>
      </c>
      <c r="AT188" s="164" t="s">
        <v>73</v>
      </c>
      <c r="AU188" s="164" t="s">
        <v>82</v>
      </c>
      <c r="AY188" s="156" t="s">
        <v>117</v>
      </c>
      <c r="BK188" s="165">
        <f>SUM(BK189:BK192)</f>
        <v>0</v>
      </c>
    </row>
    <row r="189" s="2" customFormat="1" ht="24.15" customHeight="1">
      <c r="A189" s="35"/>
      <c r="B189" s="168"/>
      <c r="C189" s="169" t="s">
        <v>378</v>
      </c>
      <c r="D189" s="169" t="s">
        <v>123</v>
      </c>
      <c r="E189" s="170" t="s">
        <v>379</v>
      </c>
      <c r="F189" s="171" t="s">
        <v>380</v>
      </c>
      <c r="G189" s="172" t="s">
        <v>204</v>
      </c>
      <c r="H189" s="173">
        <v>10</v>
      </c>
      <c r="I189" s="174"/>
      <c r="J189" s="175">
        <f>ROUND(I189*H189,2)</f>
        <v>0</v>
      </c>
      <c r="K189" s="171" t="s">
        <v>174</v>
      </c>
      <c r="L189" s="36"/>
      <c r="M189" s="176" t="s">
        <v>1</v>
      </c>
      <c r="N189" s="177" t="s">
        <v>39</v>
      </c>
      <c r="O189" s="74"/>
      <c r="P189" s="178">
        <f>O189*H189</f>
        <v>0</v>
      </c>
      <c r="Q189" s="178">
        <v>0.0033600000000000001</v>
      </c>
      <c r="R189" s="178">
        <f>Q189*H189</f>
        <v>0.033600000000000005</v>
      </c>
      <c r="S189" s="178">
        <v>0</v>
      </c>
      <c r="T189" s="17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0" t="s">
        <v>332</v>
      </c>
      <c r="AT189" s="180" t="s">
        <v>123</v>
      </c>
      <c r="AU189" s="180" t="s">
        <v>84</v>
      </c>
      <c r="AY189" s="16" t="s">
        <v>117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6" t="s">
        <v>82</v>
      </c>
      <c r="BK189" s="181">
        <f>ROUND(I189*H189,2)</f>
        <v>0</v>
      </c>
      <c r="BL189" s="16" t="s">
        <v>332</v>
      </c>
      <c r="BM189" s="180" t="s">
        <v>381</v>
      </c>
    </row>
    <row r="190" s="2" customFormat="1" ht="24.15" customHeight="1">
      <c r="A190" s="35"/>
      <c r="B190" s="168"/>
      <c r="C190" s="169" t="s">
        <v>382</v>
      </c>
      <c r="D190" s="169" t="s">
        <v>123</v>
      </c>
      <c r="E190" s="170" t="s">
        <v>383</v>
      </c>
      <c r="F190" s="171" t="s">
        <v>384</v>
      </c>
      <c r="G190" s="172" t="s">
        <v>204</v>
      </c>
      <c r="H190" s="173">
        <v>10</v>
      </c>
      <c r="I190" s="174"/>
      <c r="J190" s="175">
        <f>ROUND(I190*H190,2)</f>
        <v>0</v>
      </c>
      <c r="K190" s="171" t="s">
        <v>174</v>
      </c>
      <c r="L190" s="36"/>
      <c r="M190" s="176" t="s">
        <v>1</v>
      </c>
      <c r="N190" s="177" t="s">
        <v>39</v>
      </c>
      <c r="O190" s="74"/>
      <c r="P190" s="178">
        <f>O190*H190</f>
        <v>0</v>
      </c>
      <c r="Q190" s="178">
        <v>4.0000000000000003E-05</v>
      </c>
      <c r="R190" s="178">
        <f>Q190*H190</f>
        <v>0.00040000000000000002</v>
      </c>
      <c r="S190" s="178">
        <v>0.0029299999999999999</v>
      </c>
      <c r="T190" s="179">
        <f>S190*H190</f>
        <v>0.0293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0" t="s">
        <v>332</v>
      </c>
      <c r="AT190" s="180" t="s">
        <v>123</v>
      </c>
      <c r="AU190" s="180" t="s">
        <v>84</v>
      </c>
      <c r="AY190" s="16" t="s">
        <v>117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6" t="s">
        <v>82</v>
      </c>
      <c r="BK190" s="181">
        <f>ROUND(I190*H190,2)</f>
        <v>0</v>
      </c>
      <c r="BL190" s="16" t="s">
        <v>332</v>
      </c>
      <c r="BM190" s="180" t="s">
        <v>385</v>
      </c>
    </row>
    <row r="191" s="2" customFormat="1" ht="24.15" customHeight="1">
      <c r="A191" s="35"/>
      <c r="B191" s="168"/>
      <c r="C191" s="169" t="s">
        <v>386</v>
      </c>
      <c r="D191" s="169" t="s">
        <v>123</v>
      </c>
      <c r="E191" s="170" t="s">
        <v>387</v>
      </c>
      <c r="F191" s="171" t="s">
        <v>388</v>
      </c>
      <c r="G191" s="172" t="s">
        <v>126</v>
      </c>
      <c r="H191" s="173">
        <v>2</v>
      </c>
      <c r="I191" s="174"/>
      <c r="J191" s="175">
        <f>ROUND(I191*H191,2)</f>
        <v>0</v>
      </c>
      <c r="K191" s="171" t="s">
        <v>174</v>
      </c>
      <c r="L191" s="36"/>
      <c r="M191" s="176" t="s">
        <v>1</v>
      </c>
      <c r="N191" s="177" t="s">
        <v>39</v>
      </c>
      <c r="O191" s="74"/>
      <c r="P191" s="178">
        <f>O191*H191</f>
        <v>0</v>
      </c>
      <c r="Q191" s="178">
        <v>2.0000000000000002E-05</v>
      </c>
      <c r="R191" s="178">
        <f>Q191*H191</f>
        <v>4.0000000000000003E-05</v>
      </c>
      <c r="S191" s="178">
        <v>0</v>
      </c>
      <c r="T191" s="17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0" t="s">
        <v>332</v>
      </c>
      <c r="AT191" s="180" t="s">
        <v>123</v>
      </c>
      <c r="AU191" s="180" t="s">
        <v>84</v>
      </c>
      <c r="AY191" s="16" t="s">
        <v>117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6" t="s">
        <v>82</v>
      </c>
      <c r="BK191" s="181">
        <f>ROUND(I191*H191,2)</f>
        <v>0</v>
      </c>
      <c r="BL191" s="16" t="s">
        <v>332</v>
      </c>
      <c r="BM191" s="180" t="s">
        <v>389</v>
      </c>
    </row>
    <row r="192" s="2" customFormat="1" ht="55.5" customHeight="1">
      <c r="A192" s="35"/>
      <c r="B192" s="168"/>
      <c r="C192" s="169" t="s">
        <v>390</v>
      </c>
      <c r="D192" s="169" t="s">
        <v>123</v>
      </c>
      <c r="E192" s="170" t="s">
        <v>391</v>
      </c>
      <c r="F192" s="171" t="s">
        <v>392</v>
      </c>
      <c r="G192" s="172" t="s">
        <v>204</v>
      </c>
      <c r="H192" s="173">
        <v>20</v>
      </c>
      <c r="I192" s="174"/>
      <c r="J192" s="175">
        <f>ROUND(I192*H192,2)</f>
        <v>0</v>
      </c>
      <c r="K192" s="171" t="s">
        <v>174</v>
      </c>
      <c r="L192" s="36"/>
      <c r="M192" s="176" t="s">
        <v>1</v>
      </c>
      <c r="N192" s="177" t="s">
        <v>39</v>
      </c>
      <c r="O192" s="74"/>
      <c r="P192" s="178">
        <f>O192*H192</f>
        <v>0</v>
      </c>
      <c r="Q192" s="178">
        <v>0.00027</v>
      </c>
      <c r="R192" s="178">
        <f>Q192*H192</f>
        <v>0.0054000000000000003</v>
      </c>
      <c r="S192" s="178">
        <v>0</v>
      </c>
      <c r="T192" s="17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0" t="s">
        <v>332</v>
      </c>
      <c r="AT192" s="180" t="s">
        <v>123</v>
      </c>
      <c r="AU192" s="180" t="s">
        <v>84</v>
      </c>
      <c r="AY192" s="16" t="s">
        <v>117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6" t="s">
        <v>82</v>
      </c>
      <c r="BK192" s="181">
        <f>ROUND(I192*H192,2)</f>
        <v>0</v>
      </c>
      <c r="BL192" s="16" t="s">
        <v>332</v>
      </c>
      <c r="BM192" s="180" t="s">
        <v>393</v>
      </c>
    </row>
    <row r="193" s="12" customFormat="1" ht="25.92" customHeight="1">
      <c r="A193" s="12"/>
      <c r="B193" s="155"/>
      <c r="C193" s="12"/>
      <c r="D193" s="156" t="s">
        <v>73</v>
      </c>
      <c r="E193" s="157" t="s">
        <v>394</v>
      </c>
      <c r="F193" s="157" t="s">
        <v>395</v>
      </c>
      <c r="G193" s="12"/>
      <c r="H193" s="12"/>
      <c r="I193" s="158"/>
      <c r="J193" s="159">
        <f>BK193</f>
        <v>0</v>
      </c>
      <c r="K193" s="12"/>
      <c r="L193" s="155"/>
      <c r="M193" s="160"/>
      <c r="N193" s="161"/>
      <c r="O193" s="161"/>
      <c r="P193" s="162">
        <f>P194</f>
        <v>0</v>
      </c>
      <c r="Q193" s="161"/>
      <c r="R193" s="162">
        <f>R194</f>
        <v>0</v>
      </c>
      <c r="S193" s="161"/>
      <c r="T193" s="163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6" t="s">
        <v>128</v>
      </c>
      <c r="AT193" s="164" t="s">
        <v>73</v>
      </c>
      <c r="AU193" s="164" t="s">
        <v>74</v>
      </c>
      <c r="AY193" s="156" t="s">
        <v>117</v>
      </c>
      <c r="BK193" s="165">
        <f>BK194</f>
        <v>0</v>
      </c>
    </row>
    <row r="194" s="2" customFormat="1" ht="37.8" customHeight="1">
      <c r="A194" s="35"/>
      <c r="B194" s="168"/>
      <c r="C194" s="169" t="s">
        <v>396</v>
      </c>
      <c r="D194" s="169" t="s">
        <v>123</v>
      </c>
      <c r="E194" s="170" t="s">
        <v>397</v>
      </c>
      <c r="F194" s="171" t="s">
        <v>398</v>
      </c>
      <c r="G194" s="172" t="s">
        <v>305</v>
      </c>
      <c r="H194" s="173">
        <v>50</v>
      </c>
      <c r="I194" s="174"/>
      <c r="J194" s="175">
        <f>ROUND(I194*H194,2)</f>
        <v>0</v>
      </c>
      <c r="K194" s="171" t="s">
        <v>217</v>
      </c>
      <c r="L194" s="36"/>
      <c r="M194" s="201" t="s">
        <v>1</v>
      </c>
      <c r="N194" s="202" t="s">
        <v>39</v>
      </c>
      <c r="O194" s="203"/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0" t="s">
        <v>399</v>
      </c>
      <c r="AT194" s="180" t="s">
        <v>123</v>
      </c>
      <c r="AU194" s="180" t="s">
        <v>82</v>
      </c>
      <c r="AY194" s="16" t="s">
        <v>117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6" t="s">
        <v>82</v>
      </c>
      <c r="BK194" s="181">
        <f>ROUND(I194*H194,2)</f>
        <v>0</v>
      </c>
      <c r="BL194" s="16" t="s">
        <v>399</v>
      </c>
      <c r="BM194" s="180" t="s">
        <v>400</v>
      </c>
    </row>
    <row r="195" s="2" customFormat="1" ht="6.96" customHeight="1">
      <c r="A195" s="35"/>
      <c r="B195" s="57"/>
      <c r="C195" s="58"/>
      <c r="D195" s="58"/>
      <c r="E195" s="58"/>
      <c r="F195" s="58"/>
      <c r="G195" s="58"/>
      <c r="H195" s="58"/>
      <c r="I195" s="58"/>
      <c r="J195" s="58"/>
      <c r="K195" s="58"/>
      <c r="L195" s="36"/>
      <c r="M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autoFilter ref="C121:K19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="1" customFormat="1" ht="24.96" customHeight="1">
      <c r="B4" s="19"/>
      <c r="D4" s="20" t="s">
        <v>88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modernizace kuchyně str. zař. SUPŠSK Hořice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89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401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20. 4. 2023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27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27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32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27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34</v>
      </c>
      <c r="E30" s="35"/>
      <c r="F30" s="35"/>
      <c r="G30" s="35"/>
      <c r="H30" s="35"/>
      <c r="I30" s="35"/>
      <c r="J30" s="93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36</v>
      </c>
      <c r="G32" s="35"/>
      <c r="H32" s="35"/>
      <c r="I32" s="40" t="s">
        <v>35</v>
      </c>
      <c r="J32" s="40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38</v>
      </c>
      <c r="E33" s="29" t="s">
        <v>39</v>
      </c>
      <c r="F33" s="124">
        <f>ROUND((SUM(BE122:BE197)),  2)</f>
        <v>0</v>
      </c>
      <c r="G33" s="35"/>
      <c r="H33" s="35"/>
      <c r="I33" s="125">
        <v>0.20999999999999999</v>
      </c>
      <c r="J33" s="124">
        <f>ROUND(((SUM(BE122:BE197))*I33),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40</v>
      </c>
      <c r="F34" s="124">
        <f>ROUND((SUM(BF122:BF197)),  2)</f>
        <v>0</v>
      </c>
      <c r="G34" s="35"/>
      <c r="H34" s="35"/>
      <c r="I34" s="125">
        <v>0.14999999999999999</v>
      </c>
      <c r="J34" s="124">
        <f>ROUND(((SUM(BF122:BF197))*I34),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41</v>
      </c>
      <c r="F35" s="124">
        <f>ROUND((SUM(BG122:BG197)),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42</v>
      </c>
      <c r="F36" s="124">
        <f>ROUND((SUM(BH122:BH197)),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24">
        <f>ROUND((SUM(BI122:BI197)),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44</v>
      </c>
      <c r="E39" s="78"/>
      <c r="F39" s="78"/>
      <c r="G39" s="128" t="s">
        <v>45</v>
      </c>
      <c r="H39" s="129" t="s">
        <v>46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47</v>
      </c>
      <c r="E50" s="54"/>
      <c r="F50" s="54"/>
      <c r="G50" s="53" t="s">
        <v>48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49</v>
      </c>
      <c r="E61" s="38"/>
      <c r="F61" s="132" t="s">
        <v>50</v>
      </c>
      <c r="G61" s="55" t="s">
        <v>49</v>
      </c>
      <c r="H61" s="38"/>
      <c r="I61" s="38"/>
      <c r="J61" s="133" t="s">
        <v>50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51</v>
      </c>
      <c r="E65" s="56"/>
      <c r="F65" s="56"/>
      <c r="G65" s="53" t="s">
        <v>52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49</v>
      </c>
      <c r="E76" s="38"/>
      <c r="F76" s="132" t="s">
        <v>50</v>
      </c>
      <c r="G76" s="55" t="s">
        <v>49</v>
      </c>
      <c r="H76" s="38"/>
      <c r="I76" s="38"/>
      <c r="J76" s="133" t="s">
        <v>50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modernizace kuchyně str. zař. SUPŠSK Hořice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ZTi - Zdravotní technika - kuchyně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Hořice</v>
      </c>
      <c r="G89" s="35"/>
      <c r="H89" s="35"/>
      <c r="I89" s="29" t="s">
        <v>22</v>
      </c>
      <c r="J89" s="66" t="str">
        <f>IF(J12="","",J12)</f>
        <v>20. 4. 2023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30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32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92</v>
      </c>
      <c r="D94" s="126"/>
      <c r="E94" s="126"/>
      <c r="F94" s="126"/>
      <c r="G94" s="126"/>
      <c r="H94" s="126"/>
      <c r="I94" s="126"/>
      <c r="J94" s="135" t="s">
        <v>93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94</v>
      </c>
      <c r="D96" s="35"/>
      <c r="E96" s="35"/>
      <c r="F96" s="35"/>
      <c r="G96" s="35"/>
      <c r="H96" s="35"/>
      <c r="I96" s="35"/>
      <c r="J96" s="93">
        <f>J122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95</v>
      </c>
    </row>
    <row r="97" s="9" customFormat="1" ht="24.96" customHeight="1">
      <c r="A97" s="9"/>
      <c r="B97" s="137"/>
      <c r="C97" s="9"/>
      <c r="D97" s="138" t="s">
        <v>96</v>
      </c>
      <c r="E97" s="139"/>
      <c r="F97" s="139"/>
      <c r="G97" s="139"/>
      <c r="H97" s="139"/>
      <c r="I97" s="139"/>
      <c r="J97" s="140">
        <f>J123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402</v>
      </c>
      <c r="E98" s="143"/>
      <c r="F98" s="143"/>
      <c r="G98" s="143"/>
      <c r="H98" s="143"/>
      <c r="I98" s="143"/>
      <c r="J98" s="144">
        <f>J124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403</v>
      </c>
      <c r="E99" s="143"/>
      <c r="F99" s="143"/>
      <c r="G99" s="143"/>
      <c r="H99" s="143"/>
      <c r="I99" s="143"/>
      <c r="J99" s="144">
        <f>J147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404</v>
      </c>
      <c r="E100" s="143"/>
      <c r="F100" s="143"/>
      <c r="G100" s="143"/>
      <c r="H100" s="143"/>
      <c r="I100" s="143"/>
      <c r="J100" s="144">
        <f>J176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405</v>
      </c>
      <c r="E101" s="143"/>
      <c r="F101" s="143"/>
      <c r="G101" s="143"/>
      <c r="H101" s="143"/>
      <c r="I101" s="143"/>
      <c r="J101" s="144">
        <f>J193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101</v>
      </c>
      <c r="E102" s="139"/>
      <c r="F102" s="139"/>
      <c r="G102" s="139"/>
      <c r="H102" s="139"/>
      <c r="I102" s="139"/>
      <c r="J102" s="140">
        <f>J196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5"/>
      <c r="D103" s="35"/>
      <c r="E103" s="35"/>
      <c r="F103" s="35"/>
      <c r="G103" s="35"/>
      <c r="H103" s="35"/>
      <c r="I103" s="35"/>
      <c r="J103" s="35"/>
      <c r="K103" s="35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102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118" t="str">
        <f>E7</f>
        <v>Rekonstrukce a modernizace kuchyně str. zař. SUPŠSK Hořice</v>
      </c>
      <c r="F112" s="29"/>
      <c r="G112" s="29"/>
      <c r="H112" s="29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89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E9</f>
        <v>ZTi - Zdravotní technika - kuchyně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F12</f>
        <v>Hořice</v>
      </c>
      <c r="G116" s="35"/>
      <c r="H116" s="35"/>
      <c r="I116" s="29" t="s">
        <v>22</v>
      </c>
      <c r="J116" s="66" t="str">
        <f>IF(J12="","",J12)</f>
        <v>20. 4. 2023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E15</f>
        <v xml:space="preserve"> </v>
      </c>
      <c r="G118" s="35"/>
      <c r="H118" s="35"/>
      <c r="I118" s="29" t="s">
        <v>30</v>
      </c>
      <c r="J118" s="33" t="str">
        <f>E21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IF(E18="","",E18)</f>
        <v>Vyplň údaj</v>
      </c>
      <c r="G119" s="35"/>
      <c r="H119" s="35"/>
      <c r="I119" s="29" t="s">
        <v>32</v>
      </c>
      <c r="J119" s="33" t="str">
        <f>E24</f>
        <v xml:space="preserve"> 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45"/>
      <c r="B121" s="146"/>
      <c r="C121" s="147" t="s">
        <v>103</v>
      </c>
      <c r="D121" s="148" t="s">
        <v>59</v>
      </c>
      <c r="E121" s="148" t="s">
        <v>55</v>
      </c>
      <c r="F121" s="148" t="s">
        <v>56</v>
      </c>
      <c r="G121" s="148" t="s">
        <v>104</v>
      </c>
      <c r="H121" s="148" t="s">
        <v>105</v>
      </c>
      <c r="I121" s="148" t="s">
        <v>106</v>
      </c>
      <c r="J121" s="148" t="s">
        <v>93</v>
      </c>
      <c r="K121" s="149" t="s">
        <v>107</v>
      </c>
      <c r="L121" s="150"/>
      <c r="M121" s="83" t="s">
        <v>1</v>
      </c>
      <c r="N121" s="84" t="s">
        <v>38</v>
      </c>
      <c r="O121" s="84" t="s">
        <v>108</v>
      </c>
      <c r="P121" s="84" t="s">
        <v>109</v>
      </c>
      <c r="Q121" s="84" t="s">
        <v>110</v>
      </c>
      <c r="R121" s="84" t="s">
        <v>111</v>
      </c>
      <c r="S121" s="84" t="s">
        <v>112</v>
      </c>
      <c r="T121" s="85" t="s">
        <v>113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="2" customFormat="1" ht="22.8" customHeight="1">
      <c r="A122" s="35"/>
      <c r="B122" s="36"/>
      <c r="C122" s="90" t="s">
        <v>114</v>
      </c>
      <c r="D122" s="35"/>
      <c r="E122" s="35"/>
      <c r="F122" s="35"/>
      <c r="G122" s="35"/>
      <c r="H122" s="35"/>
      <c r="I122" s="35"/>
      <c r="J122" s="151">
        <f>BK122</f>
        <v>0</v>
      </c>
      <c r="K122" s="35"/>
      <c r="L122" s="36"/>
      <c r="M122" s="86"/>
      <c r="N122" s="70"/>
      <c r="O122" s="87"/>
      <c r="P122" s="152">
        <f>P123+P196</f>
        <v>0</v>
      </c>
      <c r="Q122" s="87"/>
      <c r="R122" s="152">
        <f>R123+R196</f>
        <v>1.2609799999999998</v>
      </c>
      <c r="S122" s="87"/>
      <c r="T122" s="153">
        <f>T123+T196</f>
        <v>0.54527000000000003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73</v>
      </c>
      <c r="AU122" s="16" t="s">
        <v>95</v>
      </c>
      <c r="BK122" s="154">
        <f>BK123+BK196</f>
        <v>0</v>
      </c>
    </row>
    <row r="123" s="12" customFormat="1" ht="25.92" customHeight="1">
      <c r="A123" s="12"/>
      <c r="B123" s="155"/>
      <c r="C123" s="12"/>
      <c r="D123" s="156" t="s">
        <v>73</v>
      </c>
      <c r="E123" s="157" t="s">
        <v>115</v>
      </c>
      <c r="F123" s="157" t="s">
        <v>116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P124+P147+P176+P193</f>
        <v>0</v>
      </c>
      <c r="Q123" s="161"/>
      <c r="R123" s="162">
        <f>R124+R147+R176+R193</f>
        <v>1.2609799999999998</v>
      </c>
      <c r="S123" s="161"/>
      <c r="T123" s="163">
        <f>T124+T147+T176+T193</f>
        <v>0.54527000000000003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84</v>
      </c>
      <c r="AT123" s="164" t="s">
        <v>73</v>
      </c>
      <c r="AU123" s="164" t="s">
        <v>74</v>
      </c>
      <c r="AY123" s="156" t="s">
        <v>117</v>
      </c>
      <c r="BK123" s="165">
        <f>BK124+BK147+BK176+BK193</f>
        <v>0</v>
      </c>
    </row>
    <row r="124" s="12" customFormat="1" ht="22.8" customHeight="1">
      <c r="A124" s="12"/>
      <c r="B124" s="155"/>
      <c r="C124" s="12"/>
      <c r="D124" s="156" t="s">
        <v>73</v>
      </c>
      <c r="E124" s="166" t="s">
        <v>406</v>
      </c>
      <c r="F124" s="166" t="s">
        <v>407</v>
      </c>
      <c r="G124" s="12"/>
      <c r="H124" s="12"/>
      <c r="I124" s="158"/>
      <c r="J124" s="167">
        <f>BK124</f>
        <v>0</v>
      </c>
      <c r="K124" s="12"/>
      <c r="L124" s="155"/>
      <c r="M124" s="160"/>
      <c r="N124" s="161"/>
      <c r="O124" s="161"/>
      <c r="P124" s="162">
        <f>SUM(P125:P146)</f>
        <v>0</v>
      </c>
      <c r="Q124" s="161"/>
      <c r="R124" s="162">
        <f>SUM(R125:R146)</f>
        <v>0.23315000000000002</v>
      </c>
      <c r="S124" s="161"/>
      <c r="T124" s="163">
        <f>SUM(T125:T146)</f>
        <v>0.15872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84</v>
      </c>
      <c r="AT124" s="164" t="s">
        <v>73</v>
      </c>
      <c r="AU124" s="164" t="s">
        <v>82</v>
      </c>
      <c r="AY124" s="156" t="s">
        <v>117</v>
      </c>
      <c r="BK124" s="165">
        <f>SUM(BK125:BK146)</f>
        <v>0</v>
      </c>
    </row>
    <row r="125" s="2" customFormat="1" ht="24.15" customHeight="1">
      <c r="A125" s="35"/>
      <c r="B125" s="168"/>
      <c r="C125" s="169" t="s">
        <v>82</v>
      </c>
      <c r="D125" s="169" t="s">
        <v>123</v>
      </c>
      <c r="E125" s="170" t="s">
        <v>408</v>
      </c>
      <c r="F125" s="171" t="s">
        <v>409</v>
      </c>
      <c r="G125" s="172" t="s">
        <v>126</v>
      </c>
      <c r="H125" s="173">
        <v>1</v>
      </c>
      <c r="I125" s="174"/>
      <c r="J125" s="175">
        <f>ROUND(I125*H125,2)</f>
        <v>0</v>
      </c>
      <c r="K125" s="171" t="s">
        <v>174</v>
      </c>
      <c r="L125" s="36"/>
      <c r="M125" s="176" t="s">
        <v>1</v>
      </c>
      <c r="N125" s="177" t="s">
        <v>39</v>
      </c>
      <c r="O125" s="74"/>
      <c r="P125" s="178">
        <f>O125*H125</f>
        <v>0</v>
      </c>
      <c r="Q125" s="178">
        <v>0.01502</v>
      </c>
      <c r="R125" s="178">
        <f>Q125*H125</f>
        <v>0.01502</v>
      </c>
      <c r="S125" s="178">
        <v>0.01502</v>
      </c>
      <c r="T125" s="179">
        <f>S125*H125</f>
        <v>0.01502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0" t="s">
        <v>332</v>
      </c>
      <c r="AT125" s="180" t="s">
        <v>123</v>
      </c>
      <c r="AU125" s="180" t="s">
        <v>84</v>
      </c>
      <c r="AY125" s="16" t="s">
        <v>117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6" t="s">
        <v>82</v>
      </c>
      <c r="BK125" s="181">
        <f>ROUND(I125*H125,2)</f>
        <v>0</v>
      </c>
      <c r="BL125" s="16" t="s">
        <v>332</v>
      </c>
      <c r="BM125" s="180" t="s">
        <v>410</v>
      </c>
    </row>
    <row r="126" s="2" customFormat="1" ht="24.15" customHeight="1">
      <c r="A126" s="35"/>
      <c r="B126" s="168"/>
      <c r="C126" s="169" t="s">
        <v>84</v>
      </c>
      <c r="D126" s="169" t="s">
        <v>123</v>
      </c>
      <c r="E126" s="170" t="s">
        <v>411</v>
      </c>
      <c r="F126" s="171" t="s">
        <v>412</v>
      </c>
      <c r="G126" s="172" t="s">
        <v>126</v>
      </c>
      <c r="H126" s="173">
        <v>6</v>
      </c>
      <c r="I126" s="174"/>
      <c r="J126" s="175">
        <f>ROUND(I126*H126,2)</f>
        <v>0</v>
      </c>
      <c r="K126" s="171" t="s">
        <v>174</v>
      </c>
      <c r="L126" s="36"/>
      <c r="M126" s="176" t="s">
        <v>1</v>
      </c>
      <c r="N126" s="177" t="s">
        <v>39</v>
      </c>
      <c r="O126" s="74"/>
      <c r="P126" s="178">
        <f>O126*H126</f>
        <v>0</v>
      </c>
      <c r="Q126" s="178">
        <v>0.011270000000000001</v>
      </c>
      <c r="R126" s="178">
        <f>Q126*H126</f>
        <v>0.06762</v>
      </c>
      <c r="S126" s="178">
        <v>0.011270000000000001</v>
      </c>
      <c r="T126" s="179">
        <f>S126*H126</f>
        <v>0.06762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0" t="s">
        <v>332</v>
      </c>
      <c r="AT126" s="180" t="s">
        <v>123</v>
      </c>
      <c r="AU126" s="180" t="s">
        <v>84</v>
      </c>
      <c r="AY126" s="16" t="s">
        <v>117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6" t="s">
        <v>82</v>
      </c>
      <c r="BK126" s="181">
        <f>ROUND(I126*H126,2)</f>
        <v>0</v>
      </c>
      <c r="BL126" s="16" t="s">
        <v>332</v>
      </c>
      <c r="BM126" s="180" t="s">
        <v>413</v>
      </c>
    </row>
    <row r="127" s="2" customFormat="1" ht="24.15" customHeight="1">
      <c r="A127" s="35"/>
      <c r="B127" s="168"/>
      <c r="C127" s="169" t="s">
        <v>414</v>
      </c>
      <c r="D127" s="169" t="s">
        <v>123</v>
      </c>
      <c r="E127" s="170" t="s">
        <v>415</v>
      </c>
      <c r="F127" s="171" t="s">
        <v>416</v>
      </c>
      <c r="G127" s="172" t="s">
        <v>126</v>
      </c>
      <c r="H127" s="173">
        <v>4</v>
      </c>
      <c r="I127" s="174"/>
      <c r="J127" s="175">
        <f>ROUND(I127*H127,2)</f>
        <v>0</v>
      </c>
      <c r="K127" s="171" t="s">
        <v>174</v>
      </c>
      <c r="L127" s="36"/>
      <c r="M127" s="176" t="s">
        <v>1</v>
      </c>
      <c r="N127" s="177" t="s">
        <v>39</v>
      </c>
      <c r="O127" s="74"/>
      <c r="P127" s="178">
        <f>O127*H127</f>
        <v>0</v>
      </c>
      <c r="Q127" s="178">
        <v>0.019019999999999999</v>
      </c>
      <c r="R127" s="178">
        <f>Q127*H127</f>
        <v>0.076079999999999995</v>
      </c>
      <c r="S127" s="178">
        <v>0.019019999999999999</v>
      </c>
      <c r="T127" s="179">
        <f>S127*H127</f>
        <v>0.076079999999999995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332</v>
      </c>
      <c r="AT127" s="180" t="s">
        <v>123</v>
      </c>
      <c r="AU127" s="180" t="s">
        <v>84</v>
      </c>
      <c r="AY127" s="16" t="s">
        <v>117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82</v>
      </c>
      <c r="BK127" s="181">
        <f>ROUND(I127*H127,2)</f>
        <v>0</v>
      </c>
      <c r="BL127" s="16" t="s">
        <v>332</v>
      </c>
      <c r="BM127" s="180" t="s">
        <v>417</v>
      </c>
    </row>
    <row r="128" s="2" customFormat="1" ht="24.15" customHeight="1">
      <c r="A128" s="35"/>
      <c r="B128" s="168"/>
      <c r="C128" s="169" t="s">
        <v>128</v>
      </c>
      <c r="D128" s="169" t="s">
        <v>123</v>
      </c>
      <c r="E128" s="170" t="s">
        <v>418</v>
      </c>
      <c r="F128" s="171" t="s">
        <v>419</v>
      </c>
      <c r="G128" s="172" t="s">
        <v>126</v>
      </c>
      <c r="H128" s="173">
        <v>6</v>
      </c>
      <c r="I128" s="174"/>
      <c r="J128" s="175">
        <f>ROUND(I128*H128,2)</f>
        <v>0</v>
      </c>
      <c r="K128" s="171" t="s">
        <v>174</v>
      </c>
      <c r="L128" s="36"/>
      <c r="M128" s="176" t="s">
        <v>1</v>
      </c>
      <c r="N128" s="177" t="s">
        <v>39</v>
      </c>
      <c r="O128" s="74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332</v>
      </c>
      <c r="AT128" s="180" t="s">
        <v>123</v>
      </c>
      <c r="AU128" s="180" t="s">
        <v>84</v>
      </c>
      <c r="AY128" s="16" t="s">
        <v>117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82</v>
      </c>
      <c r="BK128" s="181">
        <f>ROUND(I128*H128,2)</f>
        <v>0</v>
      </c>
      <c r="BL128" s="16" t="s">
        <v>332</v>
      </c>
      <c r="BM128" s="180" t="s">
        <v>420</v>
      </c>
    </row>
    <row r="129" s="2" customFormat="1" ht="24.15" customHeight="1">
      <c r="A129" s="35"/>
      <c r="B129" s="168"/>
      <c r="C129" s="169" t="s">
        <v>421</v>
      </c>
      <c r="D129" s="169" t="s">
        <v>123</v>
      </c>
      <c r="E129" s="170" t="s">
        <v>422</v>
      </c>
      <c r="F129" s="171" t="s">
        <v>423</v>
      </c>
      <c r="G129" s="172" t="s">
        <v>126</v>
      </c>
      <c r="H129" s="173">
        <v>4</v>
      </c>
      <c r="I129" s="174"/>
      <c r="J129" s="175">
        <f>ROUND(I129*H129,2)</f>
        <v>0</v>
      </c>
      <c r="K129" s="171" t="s">
        <v>174</v>
      </c>
      <c r="L129" s="36"/>
      <c r="M129" s="176" t="s">
        <v>1</v>
      </c>
      <c r="N129" s="177" t="s">
        <v>39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332</v>
      </c>
      <c r="AT129" s="180" t="s">
        <v>123</v>
      </c>
      <c r="AU129" s="180" t="s">
        <v>84</v>
      </c>
      <c r="AY129" s="16" t="s">
        <v>117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82</v>
      </c>
      <c r="BK129" s="181">
        <f>ROUND(I129*H129,2)</f>
        <v>0</v>
      </c>
      <c r="BL129" s="16" t="s">
        <v>332</v>
      </c>
      <c r="BM129" s="180" t="s">
        <v>424</v>
      </c>
    </row>
    <row r="130" s="2" customFormat="1" ht="24.15" customHeight="1">
      <c r="A130" s="35"/>
      <c r="B130" s="168"/>
      <c r="C130" s="169" t="s">
        <v>425</v>
      </c>
      <c r="D130" s="169" t="s">
        <v>123</v>
      </c>
      <c r="E130" s="170" t="s">
        <v>426</v>
      </c>
      <c r="F130" s="171" t="s">
        <v>427</v>
      </c>
      <c r="G130" s="172" t="s">
        <v>126</v>
      </c>
      <c r="H130" s="173">
        <v>2</v>
      </c>
      <c r="I130" s="174"/>
      <c r="J130" s="175">
        <f>ROUND(I130*H130,2)</f>
        <v>0</v>
      </c>
      <c r="K130" s="171" t="s">
        <v>174</v>
      </c>
      <c r="L130" s="36"/>
      <c r="M130" s="176" t="s">
        <v>1</v>
      </c>
      <c r="N130" s="177" t="s">
        <v>39</v>
      </c>
      <c r="O130" s="74"/>
      <c r="P130" s="178">
        <f>O130*H130</f>
        <v>0</v>
      </c>
      <c r="Q130" s="178">
        <v>0.016320000000000001</v>
      </c>
      <c r="R130" s="178">
        <f>Q130*H130</f>
        <v>0.032640000000000002</v>
      </c>
      <c r="S130" s="178">
        <v>0</v>
      </c>
      <c r="T130" s="17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0" t="s">
        <v>332</v>
      </c>
      <c r="AT130" s="180" t="s">
        <v>123</v>
      </c>
      <c r="AU130" s="180" t="s">
        <v>84</v>
      </c>
      <c r="AY130" s="16" t="s">
        <v>117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6" t="s">
        <v>82</v>
      </c>
      <c r="BK130" s="181">
        <f>ROUND(I130*H130,2)</f>
        <v>0</v>
      </c>
      <c r="BL130" s="16" t="s">
        <v>332</v>
      </c>
      <c r="BM130" s="180" t="s">
        <v>428</v>
      </c>
    </row>
    <row r="131" s="2" customFormat="1" ht="24.15" customHeight="1">
      <c r="A131" s="35"/>
      <c r="B131" s="168"/>
      <c r="C131" s="169" t="s">
        <v>429</v>
      </c>
      <c r="D131" s="169" t="s">
        <v>123</v>
      </c>
      <c r="E131" s="170" t="s">
        <v>430</v>
      </c>
      <c r="F131" s="171" t="s">
        <v>431</v>
      </c>
      <c r="G131" s="172" t="s">
        <v>126</v>
      </c>
      <c r="H131" s="173">
        <v>2</v>
      </c>
      <c r="I131" s="174"/>
      <c r="J131" s="175">
        <f>ROUND(I131*H131,2)</f>
        <v>0</v>
      </c>
      <c r="K131" s="171" t="s">
        <v>174</v>
      </c>
      <c r="L131" s="36"/>
      <c r="M131" s="176" t="s">
        <v>1</v>
      </c>
      <c r="N131" s="177" t="s">
        <v>39</v>
      </c>
      <c r="O131" s="74"/>
      <c r="P131" s="178">
        <f>O131*H131</f>
        <v>0</v>
      </c>
      <c r="Q131" s="178">
        <v>0.0020200000000000001</v>
      </c>
      <c r="R131" s="178">
        <f>Q131*H131</f>
        <v>0.0040400000000000002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332</v>
      </c>
      <c r="AT131" s="180" t="s">
        <v>123</v>
      </c>
      <c r="AU131" s="180" t="s">
        <v>84</v>
      </c>
      <c r="AY131" s="16" t="s">
        <v>117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82</v>
      </c>
      <c r="BK131" s="181">
        <f>ROUND(I131*H131,2)</f>
        <v>0</v>
      </c>
      <c r="BL131" s="16" t="s">
        <v>332</v>
      </c>
      <c r="BM131" s="180" t="s">
        <v>432</v>
      </c>
    </row>
    <row r="132" s="2" customFormat="1" ht="24.15" customHeight="1">
      <c r="A132" s="35"/>
      <c r="B132" s="168"/>
      <c r="C132" s="169" t="s">
        <v>134</v>
      </c>
      <c r="D132" s="169" t="s">
        <v>123</v>
      </c>
      <c r="E132" s="170" t="s">
        <v>433</v>
      </c>
      <c r="F132" s="171" t="s">
        <v>434</v>
      </c>
      <c r="G132" s="172" t="s">
        <v>126</v>
      </c>
      <c r="H132" s="173">
        <v>2</v>
      </c>
      <c r="I132" s="174"/>
      <c r="J132" s="175">
        <f>ROUND(I132*H132,2)</f>
        <v>0</v>
      </c>
      <c r="K132" s="171" t="s">
        <v>174</v>
      </c>
      <c r="L132" s="36"/>
      <c r="M132" s="176" t="s">
        <v>1</v>
      </c>
      <c r="N132" s="177" t="s">
        <v>39</v>
      </c>
      <c r="O132" s="74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332</v>
      </c>
      <c r="AT132" s="180" t="s">
        <v>123</v>
      </c>
      <c r="AU132" s="180" t="s">
        <v>84</v>
      </c>
      <c r="AY132" s="16" t="s">
        <v>117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82</v>
      </c>
      <c r="BK132" s="181">
        <f>ROUND(I132*H132,2)</f>
        <v>0</v>
      </c>
      <c r="BL132" s="16" t="s">
        <v>332</v>
      </c>
      <c r="BM132" s="180" t="s">
        <v>435</v>
      </c>
    </row>
    <row r="133" s="2" customFormat="1" ht="21.75" customHeight="1">
      <c r="A133" s="35"/>
      <c r="B133" s="168"/>
      <c r="C133" s="169" t="s">
        <v>436</v>
      </c>
      <c r="D133" s="169" t="s">
        <v>123</v>
      </c>
      <c r="E133" s="170" t="s">
        <v>437</v>
      </c>
      <c r="F133" s="171" t="s">
        <v>438</v>
      </c>
      <c r="G133" s="172" t="s">
        <v>204</v>
      </c>
      <c r="H133" s="173">
        <v>10</v>
      </c>
      <c r="I133" s="174"/>
      <c r="J133" s="175">
        <f>ROUND(I133*H133,2)</f>
        <v>0</v>
      </c>
      <c r="K133" s="171" t="s">
        <v>174</v>
      </c>
      <c r="L133" s="36"/>
      <c r="M133" s="176" t="s">
        <v>1</v>
      </c>
      <c r="N133" s="177" t="s">
        <v>39</v>
      </c>
      <c r="O133" s="74"/>
      <c r="P133" s="178">
        <f>O133*H133</f>
        <v>0</v>
      </c>
      <c r="Q133" s="178">
        <v>0.00142</v>
      </c>
      <c r="R133" s="178">
        <f>Q133*H133</f>
        <v>0.014200000000000001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332</v>
      </c>
      <c r="AT133" s="180" t="s">
        <v>123</v>
      </c>
      <c r="AU133" s="180" t="s">
        <v>84</v>
      </c>
      <c r="AY133" s="16" t="s">
        <v>117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82</v>
      </c>
      <c r="BK133" s="181">
        <f>ROUND(I133*H133,2)</f>
        <v>0</v>
      </c>
      <c r="BL133" s="16" t="s">
        <v>332</v>
      </c>
      <c r="BM133" s="180" t="s">
        <v>439</v>
      </c>
    </row>
    <row r="134" s="2" customFormat="1" ht="21.75" customHeight="1">
      <c r="A134" s="35"/>
      <c r="B134" s="168"/>
      <c r="C134" s="169" t="s">
        <v>440</v>
      </c>
      <c r="D134" s="169" t="s">
        <v>123</v>
      </c>
      <c r="E134" s="170" t="s">
        <v>441</v>
      </c>
      <c r="F134" s="171" t="s">
        <v>442</v>
      </c>
      <c r="G134" s="172" t="s">
        <v>204</v>
      </c>
      <c r="H134" s="173">
        <v>10</v>
      </c>
      <c r="I134" s="174"/>
      <c r="J134" s="175">
        <f>ROUND(I134*H134,2)</f>
        <v>0</v>
      </c>
      <c r="K134" s="171" t="s">
        <v>174</v>
      </c>
      <c r="L134" s="36"/>
      <c r="M134" s="176" t="s">
        <v>1</v>
      </c>
      <c r="N134" s="177" t="s">
        <v>39</v>
      </c>
      <c r="O134" s="74"/>
      <c r="P134" s="178">
        <f>O134*H134</f>
        <v>0</v>
      </c>
      <c r="Q134" s="178">
        <v>0.00040999999999999999</v>
      </c>
      <c r="R134" s="178">
        <f>Q134*H134</f>
        <v>0.0040999999999999995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332</v>
      </c>
      <c r="AT134" s="180" t="s">
        <v>123</v>
      </c>
      <c r="AU134" s="180" t="s">
        <v>84</v>
      </c>
      <c r="AY134" s="16" t="s">
        <v>117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82</v>
      </c>
      <c r="BK134" s="181">
        <f>ROUND(I134*H134,2)</f>
        <v>0</v>
      </c>
      <c r="BL134" s="16" t="s">
        <v>332</v>
      </c>
      <c r="BM134" s="180" t="s">
        <v>443</v>
      </c>
    </row>
    <row r="135" s="2" customFormat="1" ht="21.75" customHeight="1">
      <c r="A135" s="35"/>
      <c r="B135" s="168"/>
      <c r="C135" s="169" t="s">
        <v>444</v>
      </c>
      <c r="D135" s="169" t="s">
        <v>123</v>
      </c>
      <c r="E135" s="170" t="s">
        <v>445</v>
      </c>
      <c r="F135" s="171" t="s">
        <v>446</v>
      </c>
      <c r="G135" s="172" t="s">
        <v>204</v>
      </c>
      <c r="H135" s="173">
        <v>20</v>
      </c>
      <c r="I135" s="174"/>
      <c r="J135" s="175">
        <f>ROUND(I135*H135,2)</f>
        <v>0</v>
      </c>
      <c r="K135" s="171" t="s">
        <v>174</v>
      </c>
      <c r="L135" s="36"/>
      <c r="M135" s="176" t="s">
        <v>1</v>
      </c>
      <c r="N135" s="177" t="s">
        <v>39</v>
      </c>
      <c r="O135" s="74"/>
      <c r="P135" s="178">
        <f>O135*H135</f>
        <v>0</v>
      </c>
      <c r="Q135" s="178">
        <v>0.00048000000000000001</v>
      </c>
      <c r="R135" s="178">
        <f>Q135*H135</f>
        <v>0.0096000000000000009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332</v>
      </c>
      <c r="AT135" s="180" t="s">
        <v>123</v>
      </c>
      <c r="AU135" s="180" t="s">
        <v>84</v>
      </c>
      <c r="AY135" s="16" t="s">
        <v>117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82</v>
      </c>
      <c r="BK135" s="181">
        <f>ROUND(I135*H135,2)</f>
        <v>0</v>
      </c>
      <c r="BL135" s="16" t="s">
        <v>332</v>
      </c>
      <c r="BM135" s="180" t="s">
        <v>447</v>
      </c>
    </row>
    <row r="136" s="2" customFormat="1" ht="24.15" customHeight="1">
      <c r="A136" s="35"/>
      <c r="B136" s="168"/>
      <c r="C136" s="169" t="s">
        <v>448</v>
      </c>
      <c r="D136" s="169" t="s">
        <v>123</v>
      </c>
      <c r="E136" s="170" t="s">
        <v>449</v>
      </c>
      <c r="F136" s="171" t="s">
        <v>450</v>
      </c>
      <c r="G136" s="172" t="s">
        <v>126</v>
      </c>
      <c r="H136" s="173">
        <v>15</v>
      </c>
      <c r="I136" s="174"/>
      <c r="J136" s="175">
        <f>ROUND(I136*H136,2)</f>
        <v>0</v>
      </c>
      <c r="K136" s="171" t="s">
        <v>174</v>
      </c>
      <c r="L136" s="36"/>
      <c r="M136" s="176" t="s">
        <v>1</v>
      </c>
      <c r="N136" s="177" t="s">
        <v>39</v>
      </c>
      <c r="O136" s="74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0" t="s">
        <v>332</v>
      </c>
      <c r="AT136" s="180" t="s">
        <v>123</v>
      </c>
      <c r="AU136" s="180" t="s">
        <v>84</v>
      </c>
      <c r="AY136" s="16" t="s">
        <v>117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6" t="s">
        <v>82</v>
      </c>
      <c r="BK136" s="181">
        <f>ROUND(I136*H136,2)</f>
        <v>0</v>
      </c>
      <c r="BL136" s="16" t="s">
        <v>332</v>
      </c>
      <c r="BM136" s="180" t="s">
        <v>451</v>
      </c>
    </row>
    <row r="137" s="2" customFormat="1" ht="24.15" customHeight="1">
      <c r="A137" s="35"/>
      <c r="B137" s="168"/>
      <c r="C137" s="169" t="s">
        <v>452</v>
      </c>
      <c r="D137" s="169" t="s">
        <v>123</v>
      </c>
      <c r="E137" s="170" t="s">
        <v>453</v>
      </c>
      <c r="F137" s="171" t="s">
        <v>454</v>
      </c>
      <c r="G137" s="172" t="s">
        <v>126</v>
      </c>
      <c r="H137" s="173">
        <v>5</v>
      </c>
      <c r="I137" s="174"/>
      <c r="J137" s="175">
        <f>ROUND(I137*H137,2)</f>
        <v>0</v>
      </c>
      <c r="K137" s="171" t="s">
        <v>174</v>
      </c>
      <c r="L137" s="36"/>
      <c r="M137" s="176" t="s">
        <v>1</v>
      </c>
      <c r="N137" s="177" t="s">
        <v>39</v>
      </c>
      <c r="O137" s="74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332</v>
      </c>
      <c r="AT137" s="180" t="s">
        <v>123</v>
      </c>
      <c r="AU137" s="180" t="s">
        <v>84</v>
      </c>
      <c r="AY137" s="16" t="s">
        <v>117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82</v>
      </c>
      <c r="BK137" s="181">
        <f>ROUND(I137*H137,2)</f>
        <v>0</v>
      </c>
      <c r="BL137" s="16" t="s">
        <v>332</v>
      </c>
      <c r="BM137" s="180" t="s">
        <v>455</v>
      </c>
    </row>
    <row r="138" s="2" customFormat="1" ht="24.15" customHeight="1">
      <c r="A138" s="35"/>
      <c r="B138" s="168"/>
      <c r="C138" s="169" t="s">
        <v>456</v>
      </c>
      <c r="D138" s="169" t="s">
        <v>123</v>
      </c>
      <c r="E138" s="170" t="s">
        <v>457</v>
      </c>
      <c r="F138" s="171" t="s">
        <v>458</v>
      </c>
      <c r="G138" s="172" t="s">
        <v>126</v>
      </c>
      <c r="H138" s="173">
        <v>8</v>
      </c>
      <c r="I138" s="174"/>
      <c r="J138" s="175">
        <f>ROUND(I138*H138,2)</f>
        <v>0</v>
      </c>
      <c r="K138" s="171" t="s">
        <v>174</v>
      </c>
      <c r="L138" s="36"/>
      <c r="M138" s="176" t="s">
        <v>1</v>
      </c>
      <c r="N138" s="177" t="s">
        <v>39</v>
      </c>
      <c r="O138" s="74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0" t="s">
        <v>332</v>
      </c>
      <c r="AT138" s="180" t="s">
        <v>123</v>
      </c>
      <c r="AU138" s="180" t="s">
        <v>84</v>
      </c>
      <c r="AY138" s="16" t="s">
        <v>117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6" t="s">
        <v>82</v>
      </c>
      <c r="BK138" s="181">
        <f>ROUND(I138*H138,2)</f>
        <v>0</v>
      </c>
      <c r="BL138" s="16" t="s">
        <v>332</v>
      </c>
      <c r="BM138" s="180" t="s">
        <v>459</v>
      </c>
    </row>
    <row r="139" s="2" customFormat="1" ht="24.15" customHeight="1">
      <c r="A139" s="35"/>
      <c r="B139" s="168"/>
      <c r="C139" s="169" t="s">
        <v>8</v>
      </c>
      <c r="D139" s="169" t="s">
        <v>123</v>
      </c>
      <c r="E139" s="170" t="s">
        <v>460</v>
      </c>
      <c r="F139" s="171" t="s">
        <v>461</v>
      </c>
      <c r="G139" s="172" t="s">
        <v>126</v>
      </c>
      <c r="H139" s="173">
        <v>3</v>
      </c>
      <c r="I139" s="174"/>
      <c r="J139" s="175">
        <f>ROUND(I139*H139,2)</f>
        <v>0</v>
      </c>
      <c r="K139" s="171" t="s">
        <v>174</v>
      </c>
      <c r="L139" s="36"/>
      <c r="M139" s="176" t="s">
        <v>1</v>
      </c>
      <c r="N139" s="177" t="s">
        <v>39</v>
      </c>
      <c r="O139" s="74"/>
      <c r="P139" s="178">
        <f>O139*H139</f>
        <v>0</v>
      </c>
      <c r="Q139" s="178">
        <v>0.00089999999999999998</v>
      </c>
      <c r="R139" s="178">
        <f>Q139*H139</f>
        <v>0.0027000000000000001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332</v>
      </c>
      <c r="AT139" s="180" t="s">
        <v>123</v>
      </c>
      <c r="AU139" s="180" t="s">
        <v>84</v>
      </c>
      <c r="AY139" s="16" t="s">
        <v>117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82</v>
      </c>
      <c r="BK139" s="181">
        <f>ROUND(I139*H139,2)</f>
        <v>0</v>
      </c>
      <c r="BL139" s="16" t="s">
        <v>332</v>
      </c>
      <c r="BM139" s="180" t="s">
        <v>462</v>
      </c>
    </row>
    <row r="140" s="2" customFormat="1" ht="24.15" customHeight="1">
      <c r="A140" s="35"/>
      <c r="B140" s="168"/>
      <c r="C140" s="169" t="s">
        <v>332</v>
      </c>
      <c r="D140" s="169" t="s">
        <v>123</v>
      </c>
      <c r="E140" s="170" t="s">
        <v>463</v>
      </c>
      <c r="F140" s="171" t="s">
        <v>464</v>
      </c>
      <c r="G140" s="172" t="s">
        <v>126</v>
      </c>
      <c r="H140" s="173">
        <v>1</v>
      </c>
      <c r="I140" s="174"/>
      <c r="J140" s="175">
        <f>ROUND(I140*H140,2)</f>
        <v>0</v>
      </c>
      <c r="K140" s="171" t="s">
        <v>174</v>
      </c>
      <c r="L140" s="36"/>
      <c r="M140" s="176" t="s">
        <v>1</v>
      </c>
      <c r="N140" s="177" t="s">
        <v>39</v>
      </c>
      <c r="O140" s="74"/>
      <c r="P140" s="178">
        <f>O140*H140</f>
        <v>0</v>
      </c>
      <c r="Q140" s="178">
        <v>0.0049500000000000004</v>
      </c>
      <c r="R140" s="178">
        <f>Q140*H140</f>
        <v>0.0049500000000000004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332</v>
      </c>
      <c r="AT140" s="180" t="s">
        <v>123</v>
      </c>
      <c r="AU140" s="180" t="s">
        <v>84</v>
      </c>
      <c r="AY140" s="16" t="s">
        <v>117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82</v>
      </c>
      <c r="BK140" s="181">
        <f>ROUND(I140*H140,2)</f>
        <v>0</v>
      </c>
      <c r="BL140" s="16" t="s">
        <v>332</v>
      </c>
      <c r="BM140" s="180" t="s">
        <v>465</v>
      </c>
    </row>
    <row r="141" s="2" customFormat="1" ht="24.15" customHeight="1">
      <c r="A141" s="35"/>
      <c r="B141" s="168"/>
      <c r="C141" s="169" t="s">
        <v>122</v>
      </c>
      <c r="D141" s="169" t="s">
        <v>123</v>
      </c>
      <c r="E141" s="170" t="s">
        <v>466</v>
      </c>
      <c r="F141" s="171" t="s">
        <v>467</v>
      </c>
      <c r="G141" s="172" t="s">
        <v>126</v>
      </c>
      <c r="H141" s="173">
        <v>5</v>
      </c>
      <c r="I141" s="174"/>
      <c r="J141" s="175">
        <f>ROUND(I141*H141,2)</f>
        <v>0</v>
      </c>
      <c r="K141" s="171" t="s">
        <v>174</v>
      </c>
      <c r="L141" s="36"/>
      <c r="M141" s="176" t="s">
        <v>1</v>
      </c>
      <c r="N141" s="177" t="s">
        <v>39</v>
      </c>
      <c r="O141" s="74"/>
      <c r="P141" s="178">
        <f>O141*H141</f>
        <v>0</v>
      </c>
      <c r="Q141" s="178">
        <v>0.00034000000000000002</v>
      </c>
      <c r="R141" s="178">
        <f>Q141*H141</f>
        <v>0.0017000000000000001</v>
      </c>
      <c r="S141" s="178">
        <v>0</v>
      </c>
      <c r="T141" s="17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0" t="s">
        <v>332</v>
      </c>
      <c r="AT141" s="180" t="s">
        <v>123</v>
      </c>
      <c r="AU141" s="180" t="s">
        <v>84</v>
      </c>
      <c r="AY141" s="16" t="s">
        <v>117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6" t="s">
        <v>82</v>
      </c>
      <c r="BK141" s="181">
        <f>ROUND(I141*H141,2)</f>
        <v>0</v>
      </c>
      <c r="BL141" s="16" t="s">
        <v>332</v>
      </c>
      <c r="BM141" s="180" t="s">
        <v>468</v>
      </c>
    </row>
    <row r="142" s="2" customFormat="1" ht="24.15" customHeight="1">
      <c r="A142" s="35"/>
      <c r="B142" s="168"/>
      <c r="C142" s="169" t="s">
        <v>130</v>
      </c>
      <c r="D142" s="169" t="s">
        <v>123</v>
      </c>
      <c r="E142" s="170" t="s">
        <v>469</v>
      </c>
      <c r="F142" s="171" t="s">
        <v>470</v>
      </c>
      <c r="G142" s="172" t="s">
        <v>126</v>
      </c>
      <c r="H142" s="173">
        <v>1</v>
      </c>
      <c r="I142" s="174"/>
      <c r="J142" s="175">
        <f>ROUND(I142*H142,2)</f>
        <v>0</v>
      </c>
      <c r="K142" s="171" t="s">
        <v>174</v>
      </c>
      <c r="L142" s="36"/>
      <c r="M142" s="176" t="s">
        <v>1</v>
      </c>
      <c r="N142" s="177" t="s">
        <v>39</v>
      </c>
      <c r="O142" s="74"/>
      <c r="P142" s="178">
        <f>O142*H142</f>
        <v>0</v>
      </c>
      <c r="Q142" s="178">
        <v>0.00050000000000000001</v>
      </c>
      <c r="R142" s="178">
        <f>Q142*H142</f>
        <v>0.00050000000000000001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332</v>
      </c>
      <c r="AT142" s="180" t="s">
        <v>123</v>
      </c>
      <c r="AU142" s="180" t="s">
        <v>84</v>
      </c>
      <c r="AY142" s="16" t="s">
        <v>117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82</v>
      </c>
      <c r="BK142" s="181">
        <f>ROUND(I142*H142,2)</f>
        <v>0</v>
      </c>
      <c r="BL142" s="16" t="s">
        <v>332</v>
      </c>
      <c r="BM142" s="180" t="s">
        <v>471</v>
      </c>
    </row>
    <row r="143" s="2" customFormat="1" ht="24.15" customHeight="1">
      <c r="A143" s="35"/>
      <c r="B143" s="168"/>
      <c r="C143" s="169" t="s">
        <v>136</v>
      </c>
      <c r="D143" s="169" t="s">
        <v>123</v>
      </c>
      <c r="E143" s="170" t="s">
        <v>472</v>
      </c>
      <c r="F143" s="171" t="s">
        <v>473</v>
      </c>
      <c r="G143" s="172" t="s">
        <v>204</v>
      </c>
      <c r="H143" s="173">
        <v>40</v>
      </c>
      <c r="I143" s="174"/>
      <c r="J143" s="175">
        <f>ROUND(I143*H143,2)</f>
        <v>0</v>
      </c>
      <c r="K143" s="171" t="s">
        <v>174</v>
      </c>
      <c r="L143" s="36"/>
      <c r="M143" s="176" t="s">
        <v>1</v>
      </c>
      <c r="N143" s="177" t="s">
        <v>39</v>
      </c>
      <c r="O143" s="74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0" t="s">
        <v>332</v>
      </c>
      <c r="AT143" s="180" t="s">
        <v>123</v>
      </c>
      <c r="AU143" s="180" t="s">
        <v>84</v>
      </c>
      <c r="AY143" s="16" t="s">
        <v>117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6" t="s">
        <v>82</v>
      </c>
      <c r="BK143" s="181">
        <f>ROUND(I143*H143,2)</f>
        <v>0</v>
      </c>
      <c r="BL143" s="16" t="s">
        <v>332</v>
      </c>
      <c r="BM143" s="180" t="s">
        <v>474</v>
      </c>
    </row>
    <row r="144" s="2" customFormat="1" ht="24.15" customHeight="1">
      <c r="A144" s="35"/>
      <c r="B144" s="168"/>
      <c r="C144" s="169" t="s">
        <v>140</v>
      </c>
      <c r="D144" s="169" t="s">
        <v>123</v>
      </c>
      <c r="E144" s="170" t="s">
        <v>475</v>
      </c>
      <c r="F144" s="171" t="s">
        <v>476</v>
      </c>
      <c r="G144" s="172" t="s">
        <v>126</v>
      </c>
      <c r="H144" s="173">
        <v>10</v>
      </c>
      <c r="I144" s="174"/>
      <c r="J144" s="175">
        <f>ROUND(I144*H144,2)</f>
        <v>0</v>
      </c>
      <c r="K144" s="171" t="s">
        <v>174</v>
      </c>
      <c r="L144" s="36"/>
      <c r="M144" s="176" t="s">
        <v>1</v>
      </c>
      <c r="N144" s="177" t="s">
        <v>39</v>
      </c>
      <c r="O144" s="74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332</v>
      </c>
      <c r="AT144" s="180" t="s">
        <v>123</v>
      </c>
      <c r="AU144" s="180" t="s">
        <v>84</v>
      </c>
      <c r="AY144" s="16" t="s">
        <v>117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82</v>
      </c>
      <c r="BK144" s="181">
        <f>ROUND(I144*H144,2)</f>
        <v>0</v>
      </c>
      <c r="BL144" s="16" t="s">
        <v>332</v>
      </c>
      <c r="BM144" s="180" t="s">
        <v>477</v>
      </c>
    </row>
    <row r="145" s="2" customFormat="1" ht="16.5" customHeight="1">
      <c r="A145" s="35"/>
      <c r="B145" s="168"/>
      <c r="C145" s="169" t="s">
        <v>7</v>
      </c>
      <c r="D145" s="169" t="s">
        <v>123</v>
      </c>
      <c r="E145" s="170" t="s">
        <v>478</v>
      </c>
      <c r="F145" s="171" t="s">
        <v>479</v>
      </c>
      <c r="G145" s="172" t="s">
        <v>204</v>
      </c>
      <c r="H145" s="173">
        <v>30</v>
      </c>
      <c r="I145" s="174"/>
      <c r="J145" s="175">
        <f>ROUND(I145*H145,2)</f>
        <v>0</v>
      </c>
      <c r="K145" s="171" t="s">
        <v>174</v>
      </c>
      <c r="L145" s="36"/>
      <c r="M145" s="176" t="s">
        <v>1</v>
      </c>
      <c r="N145" s="177" t="s">
        <v>39</v>
      </c>
      <c r="O145" s="74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0" t="s">
        <v>332</v>
      </c>
      <c r="AT145" s="180" t="s">
        <v>123</v>
      </c>
      <c r="AU145" s="180" t="s">
        <v>84</v>
      </c>
      <c r="AY145" s="16" t="s">
        <v>117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6" t="s">
        <v>82</v>
      </c>
      <c r="BK145" s="181">
        <f>ROUND(I145*H145,2)</f>
        <v>0</v>
      </c>
      <c r="BL145" s="16" t="s">
        <v>332</v>
      </c>
      <c r="BM145" s="180" t="s">
        <v>480</v>
      </c>
    </row>
    <row r="146" s="2" customFormat="1" ht="44.25" customHeight="1">
      <c r="A146" s="35"/>
      <c r="B146" s="168"/>
      <c r="C146" s="169" t="s">
        <v>147</v>
      </c>
      <c r="D146" s="169" t="s">
        <v>123</v>
      </c>
      <c r="E146" s="170" t="s">
        <v>481</v>
      </c>
      <c r="F146" s="171" t="s">
        <v>482</v>
      </c>
      <c r="G146" s="172" t="s">
        <v>331</v>
      </c>
      <c r="H146" s="173">
        <v>0.23300000000000001</v>
      </c>
      <c r="I146" s="174"/>
      <c r="J146" s="175">
        <f>ROUND(I146*H146,2)</f>
        <v>0</v>
      </c>
      <c r="K146" s="171" t="s">
        <v>174</v>
      </c>
      <c r="L146" s="36"/>
      <c r="M146" s="176" t="s">
        <v>1</v>
      </c>
      <c r="N146" s="177" t="s">
        <v>39</v>
      </c>
      <c r="O146" s="74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332</v>
      </c>
      <c r="AT146" s="180" t="s">
        <v>123</v>
      </c>
      <c r="AU146" s="180" t="s">
        <v>84</v>
      </c>
      <c r="AY146" s="16" t="s">
        <v>117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82</v>
      </c>
      <c r="BK146" s="181">
        <f>ROUND(I146*H146,2)</f>
        <v>0</v>
      </c>
      <c r="BL146" s="16" t="s">
        <v>332</v>
      </c>
      <c r="BM146" s="180" t="s">
        <v>483</v>
      </c>
    </row>
    <row r="147" s="12" customFormat="1" ht="22.8" customHeight="1">
      <c r="A147" s="12"/>
      <c r="B147" s="155"/>
      <c r="C147" s="12"/>
      <c r="D147" s="156" t="s">
        <v>73</v>
      </c>
      <c r="E147" s="166" t="s">
        <v>484</v>
      </c>
      <c r="F147" s="166" t="s">
        <v>485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SUM(P148:P175)</f>
        <v>0</v>
      </c>
      <c r="Q147" s="161"/>
      <c r="R147" s="162">
        <f>SUM(R148:R175)</f>
        <v>0.85046999999999984</v>
      </c>
      <c r="S147" s="161"/>
      <c r="T147" s="163">
        <f>SUM(T148:T175)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84</v>
      </c>
      <c r="AT147" s="164" t="s">
        <v>73</v>
      </c>
      <c r="AU147" s="164" t="s">
        <v>82</v>
      </c>
      <c r="AY147" s="156" t="s">
        <v>117</v>
      </c>
      <c r="BK147" s="165">
        <f>SUM(BK148:BK175)</f>
        <v>0</v>
      </c>
    </row>
    <row r="148" s="2" customFormat="1" ht="37.8" customHeight="1">
      <c r="A148" s="35"/>
      <c r="B148" s="168"/>
      <c r="C148" s="169" t="s">
        <v>151</v>
      </c>
      <c r="D148" s="169" t="s">
        <v>123</v>
      </c>
      <c r="E148" s="170" t="s">
        <v>486</v>
      </c>
      <c r="F148" s="171" t="s">
        <v>487</v>
      </c>
      <c r="G148" s="172" t="s">
        <v>204</v>
      </c>
      <c r="H148" s="173">
        <v>50</v>
      </c>
      <c r="I148" s="174"/>
      <c r="J148" s="175">
        <f>ROUND(I148*H148,2)</f>
        <v>0</v>
      </c>
      <c r="K148" s="171" t="s">
        <v>174</v>
      </c>
      <c r="L148" s="36"/>
      <c r="M148" s="176" t="s">
        <v>1</v>
      </c>
      <c r="N148" s="177" t="s">
        <v>39</v>
      </c>
      <c r="O148" s="74"/>
      <c r="P148" s="178">
        <f>O148*H148</f>
        <v>0</v>
      </c>
      <c r="Q148" s="178">
        <v>0.0024499999999999999</v>
      </c>
      <c r="R148" s="178">
        <f>Q148*H148</f>
        <v>0.1225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332</v>
      </c>
      <c r="AT148" s="180" t="s">
        <v>123</v>
      </c>
      <c r="AU148" s="180" t="s">
        <v>84</v>
      </c>
      <c r="AY148" s="16" t="s">
        <v>117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82</v>
      </c>
      <c r="BK148" s="181">
        <f>ROUND(I148*H148,2)</f>
        <v>0</v>
      </c>
      <c r="BL148" s="16" t="s">
        <v>332</v>
      </c>
      <c r="BM148" s="180" t="s">
        <v>488</v>
      </c>
    </row>
    <row r="149" s="2" customFormat="1" ht="37.8" customHeight="1">
      <c r="A149" s="35"/>
      <c r="B149" s="168"/>
      <c r="C149" s="169" t="s">
        <v>155</v>
      </c>
      <c r="D149" s="169" t="s">
        <v>123</v>
      </c>
      <c r="E149" s="170" t="s">
        <v>489</v>
      </c>
      <c r="F149" s="171" t="s">
        <v>490</v>
      </c>
      <c r="G149" s="172" t="s">
        <v>204</v>
      </c>
      <c r="H149" s="173">
        <v>1</v>
      </c>
      <c r="I149" s="174"/>
      <c r="J149" s="175">
        <f>ROUND(I149*H149,2)</f>
        <v>0</v>
      </c>
      <c r="K149" s="171" t="s">
        <v>174</v>
      </c>
      <c r="L149" s="36"/>
      <c r="M149" s="176" t="s">
        <v>1</v>
      </c>
      <c r="N149" s="177" t="s">
        <v>39</v>
      </c>
      <c r="O149" s="74"/>
      <c r="P149" s="178">
        <f>O149*H149</f>
        <v>0</v>
      </c>
      <c r="Q149" s="178">
        <v>0.0057400000000000003</v>
      </c>
      <c r="R149" s="178">
        <f>Q149*H149</f>
        <v>0.0057400000000000003</v>
      </c>
      <c r="S149" s="178">
        <v>0</v>
      </c>
      <c r="T149" s="17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0" t="s">
        <v>332</v>
      </c>
      <c r="AT149" s="180" t="s">
        <v>123</v>
      </c>
      <c r="AU149" s="180" t="s">
        <v>84</v>
      </c>
      <c r="AY149" s="16" t="s">
        <v>117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6" t="s">
        <v>82</v>
      </c>
      <c r="BK149" s="181">
        <f>ROUND(I149*H149,2)</f>
        <v>0</v>
      </c>
      <c r="BL149" s="16" t="s">
        <v>332</v>
      </c>
      <c r="BM149" s="180" t="s">
        <v>491</v>
      </c>
    </row>
    <row r="150" s="2" customFormat="1" ht="37.8" customHeight="1">
      <c r="A150" s="35"/>
      <c r="B150" s="168"/>
      <c r="C150" s="169" t="s">
        <v>159</v>
      </c>
      <c r="D150" s="169" t="s">
        <v>123</v>
      </c>
      <c r="E150" s="170" t="s">
        <v>492</v>
      </c>
      <c r="F150" s="171" t="s">
        <v>493</v>
      </c>
      <c r="G150" s="172" t="s">
        <v>126</v>
      </c>
      <c r="H150" s="173">
        <v>11</v>
      </c>
      <c r="I150" s="174"/>
      <c r="J150" s="175">
        <f>ROUND(I150*H150,2)</f>
        <v>0</v>
      </c>
      <c r="K150" s="171" t="s">
        <v>174</v>
      </c>
      <c r="L150" s="36"/>
      <c r="M150" s="176" t="s">
        <v>1</v>
      </c>
      <c r="N150" s="177" t="s">
        <v>39</v>
      </c>
      <c r="O150" s="74"/>
      <c r="P150" s="178">
        <f>O150*H150</f>
        <v>0</v>
      </c>
      <c r="Q150" s="178">
        <v>0.00042999999999999999</v>
      </c>
      <c r="R150" s="178">
        <f>Q150*H150</f>
        <v>0.0047299999999999998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332</v>
      </c>
      <c r="AT150" s="180" t="s">
        <v>123</v>
      </c>
      <c r="AU150" s="180" t="s">
        <v>84</v>
      </c>
      <c r="AY150" s="16" t="s">
        <v>117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82</v>
      </c>
      <c r="BK150" s="181">
        <f>ROUND(I150*H150,2)</f>
        <v>0</v>
      </c>
      <c r="BL150" s="16" t="s">
        <v>332</v>
      </c>
      <c r="BM150" s="180" t="s">
        <v>494</v>
      </c>
    </row>
    <row r="151" s="2" customFormat="1" ht="37.8" customHeight="1">
      <c r="A151" s="35"/>
      <c r="B151" s="168"/>
      <c r="C151" s="169" t="s">
        <v>163</v>
      </c>
      <c r="D151" s="169" t="s">
        <v>123</v>
      </c>
      <c r="E151" s="170" t="s">
        <v>495</v>
      </c>
      <c r="F151" s="171" t="s">
        <v>496</v>
      </c>
      <c r="G151" s="172" t="s">
        <v>126</v>
      </c>
      <c r="H151" s="173">
        <v>1</v>
      </c>
      <c r="I151" s="174"/>
      <c r="J151" s="175">
        <f>ROUND(I151*H151,2)</f>
        <v>0</v>
      </c>
      <c r="K151" s="171" t="s">
        <v>174</v>
      </c>
      <c r="L151" s="36"/>
      <c r="M151" s="176" t="s">
        <v>1</v>
      </c>
      <c r="N151" s="177" t="s">
        <v>39</v>
      </c>
      <c r="O151" s="74"/>
      <c r="P151" s="178">
        <f>O151*H151</f>
        <v>0</v>
      </c>
      <c r="Q151" s="178">
        <v>0.0016800000000000001</v>
      </c>
      <c r="R151" s="178">
        <f>Q151*H151</f>
        <v>0.0016800000000000001</v>
      </c>
      <c r="S151" s="178">
        <v>0</v>
      </c>
      <c r="T151" s="17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0" t="s">
        <v>332</v>
      </c>
      <c r="AT151" s="180" t="s">
        <v>123</v>
      </c>
      <c r="AU151" s="180" t="s">
        <v>84</v>
      </c>
      <c r="AY151" s="16" t="s">
        <v>117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6" t="s">
        <v>82</v>
      </c>
      <c r="BK151" s="181">
        <f>ROUND(I151*H151,2)</f>
        <v>0</v>
      </c>
      <c r="BL151" s="16" t="s">
        <v>332</v>
      </c>
      <c r="BM151" s="180" t="s">
        <v>497</v>
      </c>
    </row>
    <row r="152" s="2" customFormat="1" ht="37.8" customHeight="1">
      <c r="A152" s="35"/>
      <c r="B152" s="168"/>
      <c r="C152" s="169" t="s">
        <v>167</v>
      </c>
      <c r="D152" s="169" t="s">
        <v>123</v>
      </c>
      <c r="E152" s="170" t="s">
        <v>498</v>
      </c>
      <c r="F152" s="171" t="s">
        <v>499</v>
      </c>
      <c r="G152" s="172" t="s">
        <v>126</v>
      </c>
      <c r="H152" s="173">
        <v>1</v>
      </c>
      <c r="I152" s="174"/>
      <c r="J152" s="175">
        <f>ROUND(I152*H152,2)</f>
        <v>0</v>
      </c>
      <c r="K152" s="171" t="s">
        <v>174</v>
      </c>
      <c r="L152" s="36"/>
      <c r="M152" s="176" t="s">
        <v>1</v>
      </c>
      <c r="N152" s="177" t="s">
        <v>39</v>
      </c>
      <c r="O152" s="74"/>
      <c r="P152" s="178">
        <f>O152*H152</f>
        <v>0</v>
      </c>
      <c r="Q152" s="178">
        <v>0.0038899999999999998</v>
      </c>
      <c r="R152" s="178">
        <f>Q152*H152</f>
        <v>0.0038899999999999998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332</v>
      </c>
      <c r="AT152" s="180" t="s">
        <v>123</v>
      </c>
      <c r="AU152" s="180" t="s">
        <v>84</v>
      </c>
      <c r="AY152" s="16" t="s">
        <v>117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82</v>
      </c>
      <c r="BK152" s="181">
        <f>ROUND(I152*H152,2)</f>
        <v>0</v>
      </c>
      <c r="BL152" s="16" t="s">
        <v>332</v>
      </c>
      <c r="BM152" s="180" t="s">
        <v>500</v>
      </c>
    </row>
    <row r="153" s="2" customFormat="1" ht="33" customHeight="1">
      <c r="A153" s="35"/>
      <c r="B153" s="168"/>
      <c r="C153" s="169" t="s">
        <v>171</v>
      </c>
      <c r="D153" s="169" t="s">
        <v>123</v>
      </c>
      <c r="E153" s="170" t="s">
        <v>501</v>
      </c>
      <c r="F153" s="171" t="s">
        <v>502</v>
      </c>
      <c r="G153" s="172" t="s">
        <v>204</v>
      </c>
      <c r="H153" s="173">
        <v>90</v>
      </c>
      <c r="I153" s="174"/>
      <c r="J153" s="175">
        <f>ROUND(I153*H153,2)</f>
        <v>0</v>
      </c>
      <c r="K153" s="171" t="s">
        <v>174</v>
      </c>
      <c r="L153" s="36"/>
      <c r="M153" s="176" t="s">
        <v>1</v>
      </c>
      <c r="N153" s="177" t="s">
        <v>39</v>
      </c>
      <c r="O153" s="74"/>
      <c r="P153" s="178">
        <f>O153*H153</f>
        <v>0</v>
      </c>
      <c r="Q153" s="178">
        <v>0.00097999999999999997</v>
      </c>
      <c r="R153" s="178">
        <f>Q153*H153</f>
        <v>0.088200000000000001</v>
      </c>
      <c r="S153" s="178">
        <v>0</v>
      </c>
      <c r="T153" s="17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0" t="s">
        <v>332</v>
      </c>
      <c r="AT153" s="180" t="s">
        <v>123</v>
      </c>
      <c r="AU153" s="180" t="s">
        <v>84</v>
      </c>
      <c r="AY153" s="16" t="s">
        <v>117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6" t="s">
        <v>82</v>
      </c>
      <c r="BK153" s="181">
        <f>ROUND(I153*H153,2)</f>
        <v>0</v>
      </c>
      <c r="BL153" s="16" t="s">
        <v>332</v>
      </c>
      <c r="BM153" s="180" t="s">
        <v>503</v>
      </c>
    </row>
    <row r="154" s="2" customFormat="1" ht="33" customHeight="1">
      <c r="A154" s="35"/>
      <c r="B154" s="168"/>
      <c r="C154" s="169" t="s">
        <v>176</v>
      </c>
      <c r="D154" s="169" t="s">
        <v>123</v>
      </c>
      <c r="E154" s="170" t="s">
        <v>504</v>
      </c>
      <c r="F154" s="171" t="s">
        <v>505</v>
      </c>
      <c r="G154" s="172" t="s">
        <v>204</v>
      </c>
      <c r="H154" s="173">
        <v>70</v>
      </c>
      <c r="I154" s="174"/>
      <c r="J154" s="175">
        <f>ROUND(I154*H154,2)</f>
        <v>0</v>
      </c>
      <c r="K154" s="171" t="s">
        <v>174</v>
      </c>
      <c r="L154" s="36"/>
      <c r="M154" s="176" t="s">
        <v>1</v>
      </c>
      <c r="N154" s="177" t="s">
        <v>39</v>
      </c>
      <c r="O154" s="74"/>
      <c r="P154" s="178">
        <f>O154*H154</f>
        <v>0</v>
      </c>
      <c r="Q154" s="178">
        <v>0.0012600000000000001</v>
      </c>
      <c r="R154" s="178">
        <f>Q154*H154</f>
        <v>0.088200000000000001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332</v>
      </c>
      <c r="AT154" s="180" t="s">
        <v>123</v>
      </c>
      <c r="AU154" s="180" t="s">
        <v>84</v>
      </c>
      <c r="AY154" s="16" t="s">
        <v>117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82</v>
      </c>
      <c r="BK154" s="181">
        <f>ROUND(I154*H154,2)</f>
        <v>0</v>
      </c>
      <c r="BL154" s="16" t="s">
        <v>332</v>
      </c>
      <c r="BM154" s="180" t="s">
        <v>506</v>
      </c>
    </row>
    <row r="155" s="2" customFormat="1" ht="33" customHeight="1">
      <c r="A155" s="35"/>
      <c r="B155" s="168"/>
      <c r="C155" s="169" t="s">
        <v>181</v>
      </c>
      <c r="D155" s="169" t="s">
        <v>123</v>
      </c>
      <c r="E155" s="170" t="s">
        <v>507</v>
      </c>
      <c r="F155" s="171" t="s">
        <v>508</v>
      </c>
      <c r="G155" s="172" t="s">
        <v>204</v>
      </c>
      <c r="H155" s="173">
        <v>50</v>
      </c>
      <c r="I155" s="174"/>
      <c r="J155" s="175">
        <f>ROUND(I155*H155,2)</f>
        <v>0</v>
      </c>
      <c r="K155" s="171" t="s">
        <v>174</v>
      </c>
      <c r="L155" s="36"/>
      <c r="M155" s="176" t="s">
        <v>1</v>
      </c>
      <c r="N155" s="177" t="s">
        <v>39</v>
      </c>
      <c r="O155" s="74"/>
      <c r="P155" s="178">
        <f>O155*H155</f>
        <v>0</v>
      </c>
      <c r="Q155" s="178">
        <v>0.0015299999999999999</v>
      </c>
      <c r="R155" s="178">
        <f>Q155*H155</f>
        <v>0.076499999999999999</v>
      </c>
      <c r="S155" s="178">
        <v>0</v>
      </c>
      <c r="T155" s="17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0" t="s">
        <v>332</v>
      </c>
      <c r="AT155" s="180" t="s">
        <v>123</v>
      </c>
      <c r="AU155" s="180" t="s">
        <v>84</v>
      </c>
      <c r="AY155" s="16" t="s">
        <v>117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6" t="s">
        <v>82</v>
      </c>
      <c r="BK155" s="181">
        <f>ROUND(I155*H155,2)</f>
        <v>0</v>
      </c>
      <c r="BL155" s="16" t="s">
        <v>332</v>
      </c>
      <c r="BM155" s="180" t="s">
        <v>509</v>
      </c>
    </row>
    <row r="156" s="2" customFormat="1" ht="33" customHeight="1">
      <c r="A156" s="35"/>
      <c r="B156" s="168"/>
      <c r="C156" s="169" t="s">
        <v>186</v>
      </c>
      <c r="D156" s="169" t="s">
        <v>123</v>
      </c>
      <c r="E156" s="170" t="s">
        <v>510</v>
      </c>
      <c r="F156" s="171" t="s">
        <v>511</v>
      </c>
      <c r="G156" s="172" t="s">
        <v>204</v>
      </c>
      <c r="H156" s="173">
        <v>70</v>
      </c>
      <c r="I156" s="174"/>
      <c r="J156" s="175">
        <f>ROUND(I156*H156,2)</f>
        <v>0</v>
      </c>
      <c r="K156" s="171" t="s">
        <v>174</v>
      </c>
      <c r="L156" s="36"/>
      <c r="M156" s="176" t="s">
        <v>1</v>
      </c>
      <c r="N156" s="177" t="s">
        <v>39</v>
      </c>
      <c r="O156" s="74"/>
      <c r="P156" s="178">
        <f>O156*H156</f>
        <v>0</v>
      </c>
      <c r="Q156" s="178">
        <v>0.0028400000000000001</v>
      </c>
      <c r="R156" s="178">
        <f>Q156*H156</f>
        <v>0.1988</v>
      </c>
      <c r="S156" s="178">
        <v>0</v>
      </c>
      <c r="T156" s="17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0" t="s">
        <v>332</v>
      </c>
      <c r="AT156" s="180" t="s">
        <v>123</v>
      </c>
      <c r="AU156" s="180" t="s">
        <v>84</v>
      </c>
      <c r="AY156" s="16" t="s">
        <v>117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6" t="s">
        <v>82</v>
      </c>
      <c r="BK156" s="181">
        <f>ROUND(I156*H156,2)</f>
        <v>0</v>
      </c>
      <c r="BL156" s="16" t="s">
        <v>332</v>
      </c>
      <c r="BM156" s="180" t="s">
        <v>512</v>
      </c>
    </row>
    <row r="157" s="2" customFormat="1" ht="55.5" customHeight="1">
      <c r="A157" s="35"/>
      <c r="B157" s="168"/>
      <c r="C157" s="169" t="s">
        <v>189</v>
      </c>
      <c r="D157" s="169" t="s">
        <v>123</v>
      </c>
      <c r="E157" s="170" t="s">
        <v>513</v>
      </c>
      <c r="F157" s="171" t="s">
        <v>514</v>
      </c>
      <c r="G157" s="172" t="s">
        <v>204</v>
      </c>
      <c r="H157" s="173">
        <v>310</v>
      </c>
      <c r="I157" s="174"/>
      <c r="J157" s="175">
        <f>ROUND(I157*H157,2)</f>
        <v>0</v>
      </c>
      <c r="K157" s="171" t="s">
        <v>174</v>
      </c>
      <c r="L157" s="36"/>
      <c r="M157" s="176" t="s">
        <v>1</v>
      </c>
      <c r="N157" s="177" t="s">
        <v>39</v>
      </c>
      <c r="O157" s="74"/>
      <c r="P157" s="178">
        <f>O157*H157</f>
        <v>0</v>
      </c>
      <c r="Q157" s="178">
        <v>0.00024000000000000001</v>
      </c>
      <c r="R157" s="178">
        <f>Q157*H157</f>
        <v>0.074400000000000008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332</v>
      </c>
      <c r="AT157" s="180" t="s">
        <v>123</v>
      </c>
      <c r="AU157" s="180" t="s">
        <v>84</v>
      </c>
      <c r="AY157" s="16" t="s">
        <v>117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82</v>
      </c>
      <c r="BK157" s="181">
        <f>ROUND(I157*H157,2)</f>
        <v>0</v>
      </c>
      <c r="BL157" s="16" t="s">
        <v>332</v>
      </c>
      <c r="BM157" s="180" t="s">
        <v>515</v>
      </c>
    </row>
    <row r="158" s="2" customFormat="1" ht="16.5" customHeight="1">
      <c r="A158" s="35"/>
      <c r="B158" s="168"/>
      <c r="C158" s="169" t="s">
        <v>193</v>
      </c>
      <c r="D158" s="169" t="s">
        <v>123</v>
      </c>
      <c r="E158" s="170" t="s">
        <v>516</v>
      </c>
      <c r="F158" s="171" t="s">
        <v>517</v>
      </c>
      <c r="G158" s="172" t="s">
        <v>204</v>
      </c>
      <c r="H158" s="173">
        <v>50</v>
      </c>
      <c r="I158" s="174"/>
      <c r="J158" s="175">
        <f>ROUND(I158*H158,2)</f>
        <v>0</v>
      </c>
      <c r="K158" s="171" t="s">
        <v>174</v>
      </c>
      <c r="L158" s="36"/>
      <c r="M158" s="176" t="s">
        <v>1</v>
      </c>
      <c r="N158" s="177" t="s">
        <v>39</v>
      </c>
      <c r="O158" s="74"/>
      <c r="P158" s="178">
        <f>O158*H158</f>
        <v>0</v>
      </c>
      <c r="Q158" s="178">
        <v>0.00019000000000000001</v>
      </c>
      <c r="R158" s="178">
        <f>Q158*H158</f>
        <v>0.0094999999999999998</v>
      </c>
      <c r="S158" s="178">
        <v>0</v>
      </c>
      <c r="T158" s="17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0" t="s">
        <v>332</v>
      </c>
      <c r="AT158" s="180" t="s">
        <v>123</v>
      </c>
      <c r="AU158" s="180" t="s">
        <v>84</v>
      </c>
      <c r="AY158" s="16" t="s">
        <v>117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6" t="s">
        <v>82</v>
      </c>
      <c r="BK158" s="181">
        <f>ROUND(I158*H158,2)</f>
        <v>0</v>
      </c>
      <c r="BL158" s="16" t="s">
        <v>332</v>
      </c>
      <c r="BM158" s="180" t="s">
        <v>518</v>
      </c>
    </row>
    <row r="159" s="2" customFormat="1" ht="16.5" customHeight="1">
      <c r="A159" s="35"/>
      <c r="B159" s="168"/>
      <c r="C159" s="169" t="s">
        <v>197</v>
      </c>
      <c r="D159" s="169" t="s">
        <v>123</v>
      </c>
      <c r="E159" s="170" t="s">
        <v>519</v>
      </c>
      <c r="F159" s="171" t="s">
        <v>520</v>
      </c>
      <c r="G159" s="172" t="s">
        <v>204</v>
      </c>
      <c r="H159" s="173">
        <v>50</v>
      </c>
      <c r="I159" s="174"/>
      <c r="J159" s="175">
        <f>ROUND(I159*H159,2)</f>
        <v>0</v>
      </c>
      <c r="K159" s="171" t="s">
        <v>174</v>
      </c>
      <c r="L159" s="36"/>
      <c r="M159" s="176" t="s">
        <v>1</v>
      </c>
      <c r="N159" s="177" t="s">
        <v>39</v>
      </c>
      <c r="O159" s="74"/>
      <c r="P159" s="178">
        <f>O159*H159</f>
        <v>0</v>
      </c>
      <c r="Q159" s="178">
        <v>0.00025000000000000001</v>
      </c>
      <c r="R159" s="178">
        <f>Q159*H159</f>
        <v>0.012500000000000001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332</v>
      </c>
      <c r="AT159" s="180" t="s">
        <v>123</v>
      </c>
      <c r="AU159" s="180" t="s">
        <v>84</v>
      </c>
      <c r="AY159" s="16" t="s">
        <v>117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82</v>
      </c>
      <c r="BK159" s="181">
        <f>ROUND(I159*H159,2)</f>
        <v>0</v>
      </c>
      <c r="BL159" s="16" t="s">
        <v>332</v>
      </c>
      <c r="BM159" s="180" t="s">
        <v>521</v>
      </c>
    </row>
    <row r="160" s="2" customFormat="1" ht="16.5" customHeight="1">
      <c r="A160" s="35"/>
      <c r="B160" s="168"/>
      <c r="C160" s="169" t="s">
        <v>201</v>
      </c>
      <c r="D160" s="169" t="s">
        <v>123</v>
      </c>
      <c r="E160" s="170" t="s">
        <v>522</v>
      </c>
      <c r="F160" s="171" t="s">
        <v>523</v>
      </c>
      <c r="G160" s="172" t="s">
        <v>204</v>
      </c>
      <c r="H160" s="173">
        <v>60</v>
      </c>
      <c r="I160" s="174"/>
      <c r="J160" s="175">
        <f>ROUND(I160*H160,2)</f>
        <v>0</v>
      </c>
      <c r="K160" s="171" t="s">
        <v>174</v>
      </c>
      <c r="L160" s="36"/>
      <c r="M160" s="176" t="s">
        <v>1</v>
      </c>
      <c r="N160" s="177" t="s">
        <v>39</v>
      </c>
      <c r="O160" s="74"/>
      <c r="P160" s="178">
        <f>O160*H160</f>
        <v>0</v>
      </c>
      <c r="Q160" s="178">
        <v>0.00025999999999999998</v>
      </c>
      <c r="R160" s="178">
        <f>Q160*H160</f>
        <v>0.015599999999999999</v>
      </c>
      <c r="S160" s="178">
        <v>0</v>
      </c>
      <c r="T160" s="17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0" t="s">
        <v>332</v>
      </c>
      <c r="AT160" s="180" t="s">
        <v>123</v>
      </c>
      <c r="AU160" s="180" t="s">
        <v>84</v>
      </c>
      <c r="AY160" s="16" t="s">
        <v>117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6" t="s">
        <v>82</v>
      </c>
      <c r="BK160" s="181">
        <f>ROUND(I160*H160,2)</f>
        <v>0</v>
      </c>
      <c r="BL160" s="16" t="s">
        <v>332</v>
      </c>
      <c r="BM160" s="180" t="s">
        <v>524</v>
      </c>
    </row>
    <row r="161" s="2" customFormat="1" ht="16.5" customHeight="1">
      <c r="A161" s="35"/>
      <c r="B161" s="168"/>
      <c r="C161" s="169" t="s">
        <v>206</v>
      </c>
      <c r="D161" s="169" t="s">
        <v>123</v>
      </c>
      <c r="E161" s="170" t="s">
        <v>525</v>
      </c>
      <c r="F161" s="171" t="s">
        <v>526</v>
      </c>
      <c r="G161" s="172" t="s">
        <v>204</v>
      </c>
      <c r="H161" s="173">
        <v>70</v>
      </c>
      <c r="I161" s="174"/>
      <c r="J161" s="175">
        <f>ROUND(I161*H161,2)</f>
        <v>0</v>
      </c>
      <c r="K161" s="171" t="s">
        <v>174</v>
      </c>
      <c r="L161" s="36"/>
      <c r="M161" s="176" t="s">
        <v>1</v>
      </c>
      <c r="N161" s="177" t="s">
        <v>39</v>
      </c>
      <c r="O161" s="74"/>
      <c r="P161" s="178">
        <f>O161*H161</f>
        <v>0</v>
      </c>
      <c r="Q161" s="178">
        <v>0.00027</v>
      </c>
      <c r="R161" s="178">
        <f>Q161*H161</f>
        <v>0.0189</v>
      </c>
      <c r="S161" s="178">
        <v>0</v>
      </c>
      <c r="T161" s="17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332</v>
      </c>
      <c r="AT161" s="180" t="s">
        <v>123</v>
      </c>
      <c r="AU161" s="180" t="s">
        <v>84</v>
      </c>
      <c r="AY161" s="16" t="s">
        <v>117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82</v>
      </c>
      <c r="BK161" s="181">
        <f>ROUND(I161*H161,2)</f>
        <v>0</v>
      </c>
      <c r="BL161" s="16" t="s">
        <v>332</v>
      </c>
      <c r="BM161" s="180" t="s">
        <v>527</v>
      </c>
    </row>
    <row r="162" s="2" customFormat="1" ht="24.15" customHeight="1">
      <c r="A162" s="35"/>
      <c r="B162" s="168"/>
      <c r="C162" s="169" t="s">
        <v>210</v>
      </c>
      <c r="D162" s="169" t="s">
        <v>123</v>
      </c>
      <c r="E162" s="170" t="s">
        <v>528</v>
      </c>
      <c r="F162" s="171" t="s">
        <v>529</v>
      </c>
      <c r="G162" s="172" t="s">
        <v>126</v>
      </c>
      <c r="H162" s="173">
        <v>16</v>
      </c>
      <c r="I162" s="174"/>
      <c r="J162" s="175">
        <f>ROUND(I162*H162,2)</f>
        <v>0</v>
      </c>
      <c r="K162" s="171" t="s">
        <v>174</v>
      </c>
      <c r="L162" s="36"/>
      <c r="M162" s="176" t="s">
        <v>1</v>
      </c>
      <c r="N162" s="177" t="s">
        <v>39</v>
      </c>
      <c r="O162" s="74"/>
      <c r="P162" s="178">
        <f>O162*H162</f>
        <v>0</v>
      </c>
      <c r="Q162" s="178">
        <v>0</v>
      </c>
      <c r="R162" s="178">
        <f>Q162*H162</f>
        <v>0</v>
      </c>
      <c r="S162" s="178">
        <v>0</v>
      </c>
      <c r="T162" s="17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0" t="s">
        <v>332</v>
      </c>
      <c r="AT162" s="180" t="s">
        <v>123</v>
      </c>
      <c r="AU162" s="180" t="s">
        <v>84</v>
      </c>
      <c r="AY162" s="16" t="s">
        <v>117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6" t="s">
        <v>82</v>
      </c>
      <c r="BK162" s="181">
        <f>ROUND(I162*H162,2)</f>
        <v>0</v>
      </c>
      <c r="BL162" s="16" t="s">
        <v>332</v>
      </c>
      <c r="BM162" s="180" t="s">
        <v>530</v>
      </c>
    </row>
    <row r="163" s="2" customFormat="1" ht="24.15" customHeight="1">
      <c r="A163" s="35"/>
      <c r="B163" s="168"/>
      <c r="C163" s="169" t="s">
        <v>214</v>
      </c>
      <c r="D163" s="169" t="s">
        <v>123</v>
      </c>
      <c r="E163" s="170" t="s">
        <v>531</v>
      </c>
      <c r="F163" s="171" t="s">
        <v>532</v>
      </c>
      <c r="G163" s="172" t="s">
        <v>126</v>
      </c>
      <c r="H163" s="173">
        <v>2</v>
      </c>
      <c r="I163" s="174"/>
      <c r="J163" s="175">
        <f>ROUND(I163*H163,2)</f>
        <v>0</v>
      </c>
      <c r="K163" s="171" t="s">
        <v>174</v>
      </c>
      <c r="L163" s="36"/>
      <c r="M163" s="176" t="s">
        <v>1</v>
      </c>
      <c r="N163" s="177" t="s">
        <v>39</v>
      </c>
      <c r="O163" s="74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0" t="s">
        <v>332</v>
      </c>
      <c r="AT163" s="180" t="s">
        <v>123</v>
      </c>
      <c r="AU163" s="180" t="s">
        <v>84</v>
      </c>
      <c r="AY163" s="16" t="s">
        <v>117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6" t="s">
        <v>82</v>
      </c>
      <c r="BK163" s="181">
        <f>ROUND(I163*H163,2)</f>
        <v>0</v>
      </c>
      <c r="BL163" s="16" t="s">
        <v>332</v>
      </c>
      <c r="BM163" s="180" t="s">
        <v>533</v>
      </c>
    </row>
    <row r="164" s="2" customFormat="1" ht="24.15" customHeight="1">
      <c r="A164" s="35"/>
      <c r="B164" s="168"/>
      <c r="C164" s="169" t="s">
        <v>219</v>
      </c>
      <c r="D164" s="169" t="s">
        <v>123</v>
      </c>
      <c r="E164" s="170" t="s">
        <v>534</v>
      </c>
      <c r="F164" s="171" t="s">
        <v>535</v>
      </c>
      <c r="G164" s="172" t="s">
        <v>126</v>
      </c>
      <c r="H164" s="173">
        <v>1</v>
      </c>
      <c r="I164" s="174"/>
      <c r="J164" s="175">
        <f>ROUND(I164*H164,2)</f>
        <v>0</v>
      </c>
      <c r="K164" s="171" t="s">
        <v>174</v>
      </c>
      <c r="L164" s="36"/>
      <c r="M164" s="176" t="s">
        <v>1</v>
      </c>
      <c r="N164" s="177" t="s">
        <v>39</v>
      </c>
      <c r="O164" s="74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0" t="s">
        <v>332</v>
      </c>
      <c r="AT164" s="180" t="s">
        <v>123</v>
      </c>
      <c r="AU164" s="180" t="s">
        <v>84</v>
      </c>
      <c r="AY164" s="16" t="s">
        <v>117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6" t="s">
        <v>82</v>
      </c>
      <c r="BK164" s="181">
        <f>ROUND(I164*H164,2)</f>
        <v>0</v>
      </c>
      <c r="BL164" s="16" t="s">
        <v>332</v>
      </c>
      <c r="BM164" s="180" t="s">
        <v>536</v>
      </c>
    </row>
    <row r="165" s="2" customFormat="1" ht="24.15" customHeight="1">
      <c r="A165" s="35"/>
      <c r="B165" s="168"/>
      <c r="C165" s="169" t="s">
        <v>223</v>
      </c>
      <c r="D165" s="169" t="s">
        <v>123</v>
      </c>
      <c r="E165" s="170" t="s">
        <v>537</v>
      </c>
      <c r="F165" s="171" t="s">
        <v>538</v>
      </c>
      <c r="G165" s="172" t="s">
        <v>126</v>
      </c>
      <c r="H165" s="173">
        <v>16</v>
      </c>
      <c r="I165" s="174"/>
      <c r="J165" s="175">
        <f>ROUND(I165*H165,2)</f>
        <v>0</v>
      </c>
      <c r="K165" s="171" t="s">
        <v>174</v>
      </c>
      <c r="L165" s="36"/>
      <c r="M165" s="176" t="s">
        <v>1</v>
      </c>
      <c r="N165" s="177" t="s">
        <v>39</v>
      </c>
      <c r="O165" s="74"/>
      <c r="P165" s="178">
        <f>O165*H165</f>
        <v>0</v>
      </c>
      <c r="Q165" s="178">
        <v>0.00017000000000000001</v>
      </c>
      <c r="R165" s="178">
        <f>Q165*H165</f>
        <v>0.0027200000000000002</v>
      </c>
      <c r="S165" s="178">
        <v>0</v>
      </c>
      <c r="T165" s="17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0" t="s">
        <v>332</v>
      </c>
      <c r="AT165" s="180" t="s">
        <v>123</v>
      </c>
      <c r="AU165" s="180" t="s">
        <v>84</v>
      </c>
      <c r="AY165" s="16" t="s">
        <v>117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6" t="s">
        <v>82</v>
      </c>
      <c r="BK165" s="181">
        <f>ROUND(I165*H165,2)</f>
        <v>0</v>
      </c>
      <c r="BL165" s="16" t="s">
        <v>332</v>
      </c>
      <c r="BM165" s="180" t="s">
        <v>539</v>
      </c>
    </row>
    <row r="166" s="2" customFormat="1" ht="21.75" customHeight="1">
      <c r="A166" s="35"/>
      <c r="B166" s="168"/>
      <c r="C166" s="169" t="s">
        <v>227</v>
      </c>
      <c r="D166" s="169" t="s">
        <v>123</v>
      </c>
      <c r="E166" s="170" t="s">
        <v>540</v>
      </c>
      <c r="F166" s="171" t="s">
        <v>541</v>
      </c>
      <c r="G166" s="172" t="s">
        <v>542</v>
      </c>
      <c r="H166" s="173">
        <v>8</v>
      </c>
      <c r="I166" s="174"/>
      <c r="J166" s="175">
        <f>ROUND(I166*H166,2)</f>
        <v>0</v>
      </c>
      <c r="K166" s="171" t="s">
        <v>174</v>
      </c>
      <c r="L166" s="36"/>
      <c r="M166" s="176" t="s">
        <v>1</v>
      </c>
      <c r="N166" s="177" t="s">
        <v>39</v>
      </c>
      <c r="O166" s="74"/>
      <c r="P166" s="178">
        <f>O166*H166</f>
        <v>0</v>
      </c>
      <c r="Q166" s="178">
        <v>0.00056999999999999998</v>
      </c>
      <c r="R166" s="178">
        <f>Q166*H166</f>
        <v>0.0045599999999999998</v>
      </c>
      <c r="S166" s="178">
        <v>0</v>
      </c>
      <c r="T166" s="17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0" t="s">
        <v>332</v>
      </c>
      <c r="AT166" s="180" t="s">
        <v>123</v>
      </c>
      <c r="AU166" s="180" t="s">
        <v>84</v>
      </c>
      <c r="AY166" s="16" t="s">
        <v>117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6" t="s">
        <v>82</v>
      </c>
      <c r="BK166" s="181">
        <f>ROUND(I166*H166,2)</f>
        <v>0</v>
      </c>
      <c r="BL166" s="16" t="s">
        <v>332</v>
      </c>
      <c r="BM166" s="180" t="s">
        <v>543</v>
      </c>
    </row>
    <row r="167" s="2" customFormat="1" ht="24.15" customHeight="1">
      <c r="A167" s="35"/>
      <c r="B167" s="168"/>
      <c r="C167" s="169" t="s">
        <v>239</v>
      </c>
      <c r="D167" s="169" t="s">
        <v>123</v>
      </c>
      <c r="E167" s="170" t="s">
        <v>544</v>
      </c>
      <c r="F167" s="171" t="s">
        <v>545</v>
      </c>
      <c r="G167" s="172" t="s">
        <v>126</v>
      </c>
      <c r="H167" s="173">
        <v>7</v>
      </c>
      <c r="I167" s="174"/>
      <c r="J167" s="175">
        <f>ROUND(I167*H167,2)</f>
        <v>0</v>
      </c>
      <c r="K167" s="171" t="s">
        <v>174</v>
      </c>
      <c r="L167" s="36"/>
      <c r="M167" s="176" t="s">
        <v>1</v>
      </c>
      <c r="N167" s="177" t="s">
        <v>39</v>
      </c>
      <c r="O167" s="74"/>
      <c r="P167" s="178">
        <f>O167*H167</f>
        <v>0</v>
      </c>
      <c r="Q167" s="178">
        <v>0.00056999999999999998</v>
      </c>
      <c r="R167" s="178">
        <f>Q167*H167</f>
        <v>0.0039899999999999996</v>
      </c>
      <c r="S167" s="178">
        <v>0</v>
      </c>
      <c r="T167" s="17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0" t="s">
        <v>332</v>
      </c>
      <c r="AT167" s="180" t="s">
        <v>123</v>
      </c>
      <c r="AU167" s="180" t="s">
        <v>84</v>
      </c>
      <c r="AY167" s="16" t="s">
        <v>117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6" t="s">
        <v>82</v>
      </c>
      <c r="BK167" s="181">
        <f>ROUND(I167*H167,2)</f>
        <v>0</v>
      </c>
      <c r="BL167" s="16" t="s">
        <v>332</v>
      </c>
      <c r="BM167" s="180" t="s">
        <v>546</v>
      </c>
    </row>
    <row r="168" s="2" customFormat="1" ht="24.15" customHeight="1">
      <c r="A168" s="35"/>
      <c r="B168" s="168"/>
      <c r="C168" s="169" t="s">
        <v>247</v>
      </c>
      <c r="D168" s="169" t="s">
        <v>123</v>
      </c>
      <c r="E168" s="170" t="s">
        <v>547</v>
      </c>
      <c r="F168" s="171" t="s">
        <v>548</v>
      </c>
      <c r="G168" s="172" t="s">
        <v>126</v>
      </c>
      <c r="H168" s="173">
        <v>3</v>
      </c>
      <c r="I168" s="174"/>
      <c r="J168" s="175">
        <f>ROUND(I168*H168,2)</f>
        <v>0</v>
      </c>
      <c r="K168" s="171" t="s">
        <v>174</v>
      </c>
      <c r="L168" s="36"/>
      <c r="M168" s="176" t="s">
        <v>1</v>
      </c>
      <c r="N168" s="177" t="s">
        <v>39</v>
      </c>
      <c r="O168" s="74"/>
      <c r="P168" s="178">
        <f>O168*H168</f>
        <v>0</v>
      </c>
      <c r="Q168" s="178">
        <v>0.0018600000000000001</v>
      </c>
      <c r="R168" s="178">
        <f>Q168*H168</f>
        <v>0.0055799999999999999</v>
      </c>
      <c r="S168" s="178">
        <v>0</v>
      </c>
      <c r="T168" s="17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0" t="s">
        <v>332</v>
      </c>
      <c r="AT168" s="180" t="s">
        <v>123</v>
      </c>
      <c r="AU168" s="180" t="s">
        <v>84</v>
      </c>
      <c r="AY168" s="16" t="s">
        <v>117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6" t="s">
        <v>82</v>
      </c>
      <c r="BK168" s="181">
        <f>ROUND(I168*H168,2)</f>
        <v>0</v>
      </c>
      <c r="BL168" s="16" t="s">
        <v>332</v>
      </c>
      <c r="BM168" s="180" t="s">
        <v>549</v>
      </c>
    </row>
    <row r="169" s="2" customFormat="1" ht="24.15" customHeight="1">
      <c r="A169" s="35"/>
      <c r="B169" s="168"/>
      <c r="C169" s="169" t="s">
        <v>251</v>
      </c>
      <c r="D169" s="169" t="s">
        <v>123</v>
      </c>
      <c r="E169" s="170" t="s">
        <v>550</v>
      </c>
      <c r="F169" s="171" t="s">
        <v>551</v>
      </c>
      <c r="G169" s="172" t="s">
        <v>126</v>
      </c>
      <c r="H169" s="173">
        <v>1</v>
      </c>
      <c r="I169" s="174"/>
      <c r="J169" s="175">
        <f>ROUND(I169*H169,2)</f>
        <v>0</v>
      </c>
      <c r="K169" s="171" t="s">
        <v>174</v>
      </c>
      <c r="L169" s="36"/>
      <c r="M169" s="176" t="s">
        <v>1</v>
      </c>
      <c r="N169" s="177" t="s">
        <v>39</v>
      </c>
      <c r="O169" s="74"/>
      <c r="P169" s="178">
        <f>O169*H169</f>
        <v>0</v>
      </c>
      <c r="Q169" s="178">
        <v>0.0078200000000000006</v>
      </c>
      <c r="R169" s="178">
        <f>Q169*H169</f>
        <v>0.0078200000000000006</v>
      </c>
      <c r="S169" s="178">
        <v>0</v>
      </c>
      <c r="T169" s="17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0" t="s">
        <v>332</v>
      </c>
      <c r="AT169" s="180" t="s">
        <v>123</v>
      </c>
      <c r="AU169" s="180" t="s">
        <v>84</v>
      </c>
      <c r="AY169" s="16" t="s">
        <v>117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6" t="s">
        <v>82</v>
      </c>
      <c r="BK169" s="181">
        <f>ROUND(I169*H169,2)</f>
        <v>0</v>
      </c>
      <c r="BL169" s="16" t="s">
        <v>332</v>
      </c>
      <c r="BM169" s="180" t="s">
        <v>552</v>
      </c>
    </row>
    <row r="170" s="2" customFormat="1" ht="33" customHeight="1">
      <c r="A170" s="35"/>
      <c r="B170" s="168"/>
      <c r="C170" s="169" t="s">
        <v>255</v>
      </c>
      <c r="D170" s="169" t="s">
        <v>123</v>
      </c>
      <c r="E170" s="170" t="s">
        <v>553</v>
      </c>
      <c r="F170" s="171" t="s">
        <v>554</v>
      </c>
      <c r="G170" s="172" t="s">
        <v>542</v>
      </c>
      <c r="H170" s="173">
        <v>2</v>
      </c>
      <c r="I170" s="174"/>
      <c r="J170" s="175">
        <f>ROUND(I170*H170,2)</f>
        <v>0</v>
      </c>
      <c r="K170" s="171" t="s">
        <v>174</v>
      </c>
      <c r="L170" s="36"/>
      <c r="M170" s="176" t="s">
        <v>1</v>
      </c>
      <c r="N170" s="177" t="s">
        <v>39</v>
      </c>
      <c r="O170" s="74"/>
      <c r="P170" s="178">
        <f>O170*H170</f>
        <v>0</v>
      </c>
      <c r="Q170" s="178">
        <v>0.017850000000000001</v>
      </c>
      <c r="R170" s="178">
        <f>Q170*H170</f>
        <v>0.035700000000000003</v>
      </c>
      <c r="S170" s="178">
        <v>0</v>
      </c>
      <c r="T170" s="17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0" t="s">
        <v>332</v>
      </c>
      <c r="AT170" s="180" t="s">
        <v>123</v>
      </c>
      <c r="AU170" s="180" t="s">
        <v>84</v>
      </c>
      <c r="AY170" s="16" t="s">
        <v>117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6" t="s">
        <v>82</v>
      </c>
      <c r="BK170" s="181">
        <f>ROUND(I170*H170,2)</f>
        <v>0</v>
      </c>
      <c r="BL170" s="16" t="s">
        <v>332</v>
      </c>
      <c r="BM170" s="180" t="s">
        <v>555</v>
      </c>
    </row>
    <row r="171" s="2" customFormat="1" ht="37.8" customHeight="1">
      <c r="A171" s="35"/>
      <c r="B171" s="168"/>
      <c r="C171" s="169" t="s">
        <v>259</v>
      </c>
      <c r="D171" s="169" t="s">
        <v>123</v>
      </c>
      <c r="E171" s="170" t="s">
        <v>556</v>
      </c>
      <c r="F171" s="171" t="s">
        <v>557</v>
      </c>
      <c r="G171" s="172" t="s">
        <v>204</v>
      </c>
      <c r="H171" s="173">
        <v>343</v>
      </c>
      <c r="I171" s="174"/>
      <c r="J171" s="175">
        <f>ROUND(I171*H171,2)</f>
        <v>0</v>
      </c>
      <c r="K171" s="171" t="s">
        <v>174</v>
      </c>
      <c r="L171" s="36"/>
      <c r="M171" s="176" t="s">
        <v>1</v>
      </c>
      <c r="N171" s="177" t="s">
        <v>39</v>
      </c>
      <c r="O171" s="74"/>
      <c r="P171" s="178">
        <f>O171*H171</f>
        <v>0</v>
      </c>
      <c r="Q171" s="178">
        <v>0.00019000000000000001</v>
      </c>
      <c r="R171" s="178">
        <f>Q171*H171</f>
        <v>0.065170000000000006</v>
      </c>
      <c r="S171" s="178">
        <v>0</v>
      </c>
      <c r="T171" s="17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0" t="s">
        <v>332</v>
      </c>
      <c r="AT171" s="180" t="s">
        <v>123</v>
      </c>
      <c r="AU171" s="180" t="s">
        <v>84</v>
      </c>
      <c r="AY171" s="16" t="s">
        <v>117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6" t="s">
        <v>82</v>
      </c>
      <c r="BK171" s="181">
        <f>ROUND(I171*H171,2)</f>
        <v>0</v>
      </c>
      <c r="BL171" s="16" t="s">
        <v>332</v>
      </c>
      <c r="BM171" s="180" t="s">
        <v>558</v>
      </c>
    </row>
    <row r="172" s="2" customFormat="1" ht="37.8" customHeight="1">
      <c r="A172" s="35"/>
      <c r="B172" s="168"/>
      <c r="C172" s="169" t="s">
        <v>263</v>
      </c>
      <c r="D172" s="169" t="s">
        <v>123</v>
      </c>
      <c r="E172" s="170" t="s">
        <v>559</v>
      </c>
      <c r="F172" s="171" t="s">
        <v>560</v>
      </c>
      <c r="G172" s="172" t="s">
        <v>204</v>
      </c>
      <c r="H172" s="173">
        <v>1</v>
      </c>
      <c r="I172" s="174"/>
      <c r="J172" s="175">
        <f>ROUND(I172*H172,2)</f>
        <v>0</v>
      </c>
      <c r="K172" s="171" t="s">
        <v>174</v>
      </c>
      <c r="L172" s="36"/>
      <c r="M172" s="176" t="s">
        <v>1</v>
      </c>
      <c r="N172" s="177" t="s">
        <v>39</v>
      </c>
      <c r="O172" s="74"/>
      <c r="P172" s="178">
        <f>O172*H172</f>
        <v>0</v>
      </c>
      <c r="Q172" s="178">
        <v>0.00035</v>
      </c>
      <c r="R172" s="178">
        <f>Q172*H172</f>
        <v>0.00035</v>
      </c>
      <c r="S172" s="178">
        <v>0</v>
      </c>
      <c r="T172" s="17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0" t="s">
        <v>332</v>
      </c>
      <c r="AT172" s="180" t="s">
        <v>123</v>
      </c>
      <c r="AU172" s="180" t="s">
        <v>84</v>
      </c>
      <c r="AY172" s="16" t="s">
        <v>117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6" t="s">
        <v>82</v>
      </c>
      <c r="BK172" s="181">
        <f>ROUND(I172*H172,2)</f>
        <v>0</v>
      </c>
      <c r="BL172" s="16" t="s">
        <v>332</v>
      </c>
      <c r="BM172" s="180" t="s">
        <v>561</v>
      </c>
    </row>
    <row r="173" s="2" customFormat="1" ht="33" customHeight="1">
      <c r="A173" s="35"/>
      <c r="B173" s="168"/>
      <c r="C173" s="169" t="s">
        <v>267</v>
      </c>
      <c r="D173" s="169" t="s">
        <v>123</v>
      </c>
      <c r="E173" s="170" t="s">
        <v>562</v>
      </c>
      <c r="F173" s="171" t="s">
        <v>563</v>
      </c>
      <c r="G173" s="172" t="s">
        <v>204</v>
      </c>
      <c r="H173" s="173">
        <v>343</v>
      </c>
      <c r="I173" s="174"/>
      <c r="J173" s="175">
        <f>ROUND(I173*H173,2)</f>
        <v>0</v>
      </c>
      <c r="K173" s="171" t="s">
        <v>174</v>
      </c>
      <c r="L173" s="36"/>
      <c r="M173" s="176" t="s">
        <v>1</v>
      </c>
      <c r="N173" s="177" t="s">
        <v>39</v>
      </c>
      <c r="O173" s="74"/>
      <c r="P173" s="178">
        <f>O173*H173</f>
        <v>0</v>
      </c>
      <c r="Q173" s="178">
        <v>1.0000000000000001E-05</v>
      </c>
      <c r="R173" s="178">
        <f>Q173*H173</f>
        <v>0.0034300000000000003</v>
      </c>
      <c r="S173" s="178">
        <v>0</v>
      </c>
      <c r="T173" s="17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0" t="s">
        <v>332</v>
      </c>
      <c r="AT173" s="180" t="s">
        <v>123</v>
      </c>
      <c r="AU173" s="180" t="s">
        <v>84</v>
      </c>
      <c r="AY173" s="16" t="s">
        <v>117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6" t="s">
        <v>82</v>
      </c>
      <c r="BK173" s="181">
        <f>ROUND(I173*H173,2)</f>
        <v>0</v>
      </c>
      <c r="BL173" s="16" t="s">
        <v>332</v>
      </c>
      <c r="BM173" s="180" t="s">
        <v>564</v>
      </c>
    </row>
    <row r="174" s="2" customFormat="1" ht="37.8" customHeight="1">
      <c r="A174" s="35"/>
      <c r="B174" s="168"/>
      <c r="C174" s="169" t="s">
        <v>271</v>
      </c>
      <c r="D174" s="169" t="s">
        <v>123</v>
      </c>
      <c r="E174" s="170" t="s">
        <v>565</v>
      </c>
      <c r="F174" s="171" t="s">
        <v>566</v>
      </c>
      <c r="G174" s="172" t="s">
        <v>204</v>
      </c>
      <c r="H174" s="173">
        <v>1</v>
      </c>
      <c r="I174" s="174"/>
      <c r="J174" s="175">
        <f>ROUND(I174*H174,2)</f>
        <v>0</v>
      </c>
      <c r="K174" s="171" t="s">
        <v>174</v>
      </c>
      <c r="L174" s="36"/>
      <c r="M174" s="176" t="s">
        <v>1</v>
      </c>
      <c r="N174" s="177" t="s">
        <v>39</v>
      </c>
      <c r="O174" s="74"/>
      <c r="P174" s="178">
        <f>O174*H174</f>
        <v>0</v>
      </c>
      <c r="Q174" s="178">
        <v>1.0000000000000001E-05</v>
      </c>
      <c r="R174" s="178">
        <f>Q174*H174</f>
        <v>1.0000000000000001E-05</v>
      </c>
      <c r="S174" s="178">
        <v>0</v>
      </c>
      <c r="T174" s="17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0" t="s">
        <v>332</v>
      </c>
      <c r="AT174" s="180" t="s">
        <v>123</v>
      </c>
      <c r="AU174" s="180" t="s">
        <v>84</v>
      </c>
      <c r="AY174" s="16" t="s">
        <v>117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6" t="s">
        <v>82</v>
      </c>
      <c r="BK174" s="181">
        <f>ROUND(I174*H174,2)</f>
        <v>0</v>
      </c>
      <c r="BL174" s="16" t="s">
        <v>332</v>
      </c>
      <c r="BM174" s="180" t="s">
        <v>567</v>
      </c>
    </row>
    <row r="175" s="2" customFormat="1" ht="44.25" customHeight="1">
      <c r="A175" s="35"/>
      <c r="B175" s="168"/>
      <c r="C175" s="169" t="s">
        <v>275</v>
      </c>
      <c r="D175" s="169" t="s">
        <v>123</v>
      </c>
      <c r="E175" s="170" t="s">
        <v>568</v>
      </c>
      <c r="F175" s="171" t="s">
        <v>569</v>
      </c>
      <c r="G175" s="172" t="s">
        <v>331</v>
      </c>
      <c r="H175" s="173">
        <v>0.84999999999999998</v>
      </c>
      <c r="I175" s="174"/>
      <c r="J175" s="175">
        <f>ROUND(I175*H175,2)</f>
        <v>0</v>
      </c>
      <c r="K175" s="171" t="s">
        <v>174</v>
      </c>
      <c r="L175" s="36"/>
      <c r="M175" s="176" t="s">
        <v>1</v>
      </c>
      <c r="N175" s="177" t="s">
        <v>39</v>
      </c>
      <c r="O175" s="74"/>
      <c r="P175" s="178">
        <f>O175*H175</f>
        <v>0</v>
      </c>
      <c r="Q175" s="178">
        <v>0</v>
      </c>
      <c r="R175" s="178">
        <f>Q175*H175</f>
        <v>0</v>
      </c>
      <c r="S175" s="178">
        <v>0</v>
      </c>
      <c r="T175" s="17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0" t="s">
        <v>332</v>
      </c>
      <c r="AT175" s="180" t="s">
        <v>123</v>
      </c>
      <c r="AU175" s="180" t="s">
        <v>84</v>
      </c>
      <c r="AY175" s="16" t="s">
        <v>117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6" t="s">
        <v>82</v>
      </c>
      <c r="BK175" s="181">
        <f>ROUND(I175*H175,2)</f>
        <v>0</v>
      </c>
      <c r="BL175" s="16" t="s">
        <v>332</v>
      </c>
      <c r="BM175" s="180" t="s">
        <v>570</v>
      </c>
    </row>
    <row r="176" s="12" customFormat="1" ht="22.8" customHeight="1">
      <c r="A176" s="12"/>
      <c r="B176" s="155"/>
      <c r="C176" s="12"/>
      <c r="D176" s="156" t="s">
        <v>73</v>
      </c>
      <c r="E176" s="166" t="s">
        <v>571</v>
      </c>
      <c r="F176" s="166" t="s">
        <v>572</v>
      </c>
      <c r="G176" s="12"/>
      <c r="H176" s="12"/>
      <c r="I176" s="158"/>
      <c r="J176" s="167">
        <f>BK176</f>
        <v>0</v>
      </c>
      <c r="K176" s="12"/>
      <c r="L176" s="155"/>
      <c r="M176" s="160"/>
      <c r="N176" s="161"/>
      <c r="O176" s="161"/>
      <c r="P176" s="162">
        <f>SUM(P177:P192)</f>
        <v>0</v>
      </c>
      <c r="Q176" s="161"/>
      <c r="R176" s="162">
        <f>SUM(R177:R192)</f>
        <v>0.17580000000000001</v>
      </c>
      <c r="S176" s="161"/>
      <c r="T176" s="163">
        <f>SUM(T177:T192)</f>
        <v>0.38655000000000006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6" t="s">
        <v>84</v>
      </c>
      <c r="AT176" s="164" t="s">
        <v>73</v>
      </c>
      <c r="AU176" s="164" t="s">
        <v>82</v>
      </c>
      <c r="AY176" s="156" t="s">
        <v>117</v>
      </c>
      <c r="BK176" s="165">
        <f>SUM(BK177:BK192)</f>
        <v>0</v>
      </c>
    </row>
    <row r="177" s="2" customFormat="1" ht="24.15" customHeight="1">
      <c r="A177" s="35"/>
      <c r="B177" s="168"/>
      <c r="C177" s="169" t="s">
        <v>283</v>
      </c>
      <c r="D177" s="169" t="s">
        <v>123</v>
      </c>
      <c r="E177" s="170" t="s">
        <v>573</v>
      </c>
      <c r="F177" s="171" t="s">
        <v>574</v>
      </c>
      <c r="G177" s="172" t="s">
        <v>542</v>
      </c>
      <c r="H177" s="173">
        <v>1</v>
      </c>
      <c r="I177" s="174"/>
      <c r="J177" s="175">
        <f>ROUND(I177*H177,2)</f>
        <v>0</v>
      </c>
      <c r="K177" s="171" t="s">
        <v>174</v>
      </c>
      <c r="L177" s="36"/>
      <c r="M177" s="176" t="s">
        <v>1</v>
      </c>
      <c r="N177" s="177" t="s">
        <v>39</v>
      </c>
      <c r="O177" s="74"/>
      <c r="P177" s="178">
        <f>O177*H177</f>
        <v>0</v>
      </c>
      <c r="Q177" s="178">
        <v>0.031919999999999997</v>
      </c>
      <c r="R177" s="178">
        <f>Q177*H177</f>
        <v>0.031919999999999997</v>
      </c>
      <c r="S177" s="178">
        <v>0</v>
      </c>
      <c r="T177" s="17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0" t="s">
        <v>332</v>
      </c>
      <c r="AT177" s="180" t="s">
        <v>123</v>
      </c>
      <c r="AU177" s="180" t="s">
        <v>84</v>
      </c>
      <c r="AY177" s="16" t="s">
        <v>117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6" t="s">
        <v>82</v>
      </c>
      <c r="BK177" s="181">
        <f>ROUND(I177*H177,2)</f>
        <v>0</v>
      </c>
      <c r="BL177" s="16" t="s">
        <v>332</v>
      </c>
      <c r="BM177" s="180" t="s">
        <v>575</v>
      </c>
    </row>
    <row r="178" s="2" customFormat="1" ht="21.75" customHeight="1">
      <c r="A178" s="35"/>
      <c r="B178" s="168"/>
      <c r="C178" s="169" t="s">
        <v>297</v>
      </c>
      <c r="D178" s="169" t="s">
        <v>123</v>
      </c>
      <c r="E178" s="170" t="s">
        <v>576</v>
      </c>
      <c r="F178" s="171" t="s">
        <v>577</v>
      </c>
      <c r="G178" s="172" t="s">
        <v>542</v>
      </c>
      <c r="H178" s="173">
        <v>8</v>
      </c>
      <c r="I178" s="174"/>
      <c r="J178" s="175">
        <f>ROUND(I178*H178,2)</f>
        <v>0</v>
      </c>
      <c r="K178" s="171" t="s">
        <v>174</v>
      </c>
      <c r="L178" s="36"/>
      <c r="M178" s="176" t="s">
        <v>1</v>
      </c>
      <c r="N178" s="177" t="s">
        <v>39</v>
      </c>
      <c r="O178" s="74"/>
      <c r="P178" s="178">
        <f>O178*H178</f>
        <v>0</v>
      </c>
      <c r="Q178" s="178">
        <v>0</v>
      </c>
      <c r="R178" s="178">
        <f>Q178*H178</f>
        <v>0</v>
      </c>
      <c r="S178" s="178">
        <v>0.019460000000000002</v>
      </c>
      <c r="T178" s="179">
        <f>S178*H178</f>
        <v>0.15568000000000001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0" t="s">
        <v>332</v>
      </c>
      <c r="AT178" s="180" t="s">
        <v>123</v>
      </c>
      <c r="AU178" s="180" t="s">
        <v>84</v>
      </c>
      <c r="AY178" s="16" t="s">
        <v>117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6" t="s">
        <v>82</v>
      </c>
      <c r="BK178" s="181">
        <f>ROUND(I178*H178,2)</f>
        <v>0</v>
      </c>
      <c r="BL178" s="16" t="s">
        <v>332</v>
      </c>
      <c r="BM178" s="180" t="s">
        <v>578</v>
      </c>
    </row>
    <row r="179" s="2" customFormat="1" ht="37.8" customHeight="1">
      <c r="A179" s="35"/>
      <c r="B179" s="168"/>
      <c r="C179" s="169" t="s">
        <v>302</v>
      </c>
      <c r="D179" s="169" t="s">
        <v>123</v>
      </c>
      <c r="E179" s="170" t="s">
        <v>579</v>
      </c>
      <c r="F179" s="171" t="s">
        <v>580</v>
      </c>
      <c r="G179" s="172" t="s">
        <v>542</v>
      </c>
      <c r="H179" s="173">
        <v>4</v>
      </c>
      <c r="I179" s="174"/>
      <c r="J179" s="175">
        <f>ROUND(I179*H179,2)</f>
        <v>0</v>
      </c>
      <c r="K179" s="171" t="s">
        <v>174</v>
      </c>
      <c r="L179" s="36"/>
      <c r="M179" s="176" t="s">
        <v>1</v>
      </c>
      <c r="N179" s="177" t="s">
        <v>39</v>
      </c>
      <c r="O179" s="74"/>
      <c r="P179" s="178">
        <f>O179*H179</f>
        <v>0</v>
      </c>
      <c r="Q179" s="178">
        <v>0.023730000000000001</v>
      </c>
      <c r="R179" s="178">
        <f>Q179*H179</f>
        <v>0.094920000000000004</v>
      </c>
      <c r="S179" s="178">
        <v>0</v>
      </c>
      <c r="T179" s="17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0" t="s">
        <v>332</v>
      </c>
      <c r="AT179" s="180" t="s">
        <v>123</v>
      </c>
      <c r="AU179" s="180" t="s">
        <v>84</v>
      </c>
      <c r="AY179" s="16" t="s">
        <v>117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6" t="s">
        <v>82</v>
      </c>
      <c r="BK179" s="181">
        <f>ROUND(I179*H179,2)</f>
        <v>0</v>
      </c>
      <c r="BL179" s="16" t="s">
        <v>332</v>
      </c>
      <c r="BM179" s="180" t="s">
        <v>581</v>
      </c>
    </row>
    <row r="180" s="2" customFormat="1" ht="24.15" customHeight="1">
      <c r="A180" s="35"/>
      <c r="B180" s="168"/>
      <c r="C180" s="169" t="s">
        <v>311</v>
      </c>
      <c r="D180" s="169" t="s">
        <v>123</v>
      </c>
      <c r="E180" s="170" t="s">
        <v>582</v>
      </c>
      <c r="F180" s="171" t="s">
        <v>583</v>
      </c>
      <c r="G180" s="172" t="s">
        <v>542</v>
      </c>
      <c r="H180" s="173">
        <v>1</v>
      </c>
      <c r="I180" s="174"/>
      <c r="J180" s="175">
        <f>ROUND(I180*H180,2)</f>
        <v>0</v>
      </c>
      <c r="K180" s="171" t="s">
        <v>174</v>
      </c>
      <c r="L180" s="36"/>
      <c r="M180" s="176" t="s">
        <v>1</v>
      </c>
      <c r="N180" s="177" t="s">
        <v>39</v>
      </c>
      <c r="O180" s="74"/>
      <c r="P180" s="178">
        <f>O180*H180</f>
        <v>0</v>
      </c>
      <c r="Q180" s="178">
        <v>0</v>
      </c>
      <c r="R180" s="178">
        <f>Q180*H180</f>
        <v>0</v>
      </c>
      <c r="S180" s="178">
        <v>0.017069999999999998</v>
      </c>
      <c r="T180" s="179">
        <f>S180*H180</f>
        <v>0.017069999999999998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0" t="s">
        <v>332</v>
      </c>
      <c r="AT180" s="180" t="s">
        <v>123</v>
      </c>
      <c r="AU180" s="180" t="s">
        <v>84</v>
      </c>
      <c r="AY180" s="16" t="s">
        <v>117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16" t="s">
        <v>82</v>
      </c>
      <c r="BK180" s="181">
        <f>ROUND(I180*H180,2)</f>
        <v>0</v>
      </c>
      <c r="BL180" s="16" t="s">
        <v>332</v>
      </c>
      <c r="BM180" s="180" t="s">
        <v>584</v>
      </c>
    </row>
    <row r="181" s="2" customFormat="1" ht="37.8" customHeight="1">
      <c r="A181" s="35"/>
      <c r="B181" s="168"/>
      <c r="C181" s="169" t="s">
        <v>315</v>
      </c>
      <c r="D181" s="169" t="s">
        <v>123</v>
      </c>
      <c r="E181" s="170" t="s">
        <v>585</v>
      </c>
      <c r="F181" s="171" t="s">
        <v>586</v>
      </c>
      <c r="G181" s="172" t="s">
        <v>542</v>
      </c>
      <c r="H181" s="173">
        <v>1</v>
      </c>
      <c r="I181" s="174"/>
      <c r="J181" s="175">
        <f>ROUND(I181*H181,2)</f>
        <v>0</v>
      </c>
      <c r="K181" s="171" t="s">
        <v>174</v>
      </c>
      <c r="L181" s="36"/>
      <c r="M181" s="176" t="s">
        <v>1</v>
      </c>
      <c r="N181" s="177" t="s">
        <v>39</v>
      </c>
      <c r="O181" s="74"/>
      <c r="P181" s="178">
        <f>O181*H181</f>
        <v>0</v>
      </c>
      <c r="Q181" s="178">
        <v>0.0049300000000000004</v>
      </c>
      <c r="R181" s="178">
        <f>Q181*H181</f>
        <v>0.0049300000000000004</v>
      </c>
      <c r="S181" s="178">
        <v>0</v>
      </c>
      <c r="T181" s="17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0" t="s">
        <v>332</v>
      </c>
      <c r="AT181" s="180" t="s">
        <v>123</v>
      </c>
      <c r="AU181" s="180" t="s">
        <v>84</v>
      </c>
      <c r="AY181" s="16" t="s">
        <v>117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6" t="s">
        <v>82</v>
      </c>
      <c r="BK181" s="181">
        <f>ROUND(I181*H181,2)</f>
        <v>0</v>
      </c>
      <c r="BL181" s="16" t="s">
        <v>332</v>
      </c>
      <c r="BM181" s="180" t="s">
        <v>587</v>
      </c>
    </row>
    <row r="182" s="2" customFormat="1" ht="24.15" customHeight="1">
      <c r="A182" s="35"/>
      <c r="B182" s="168"/>
      <c r="C182" s="169" t="s">
        <v>319</v>
      </c>
      <c r="D182" s="169" t="s">
        <v>123</v>
      </c>
      <c r="E182" s="170" t="s">
        <v>588</v>
      </c>
      <c r="F182" s="171" t="s">
        <v>589</v>
      </c>
      <c r="G182" s="172" t="s">
        <v>542</v>
      </c>
      <c r="H182" s="173">
        <v>1</v>
      </c>
      <c r="I182" s="174"/>
      <c r="J182" s="175">
        <f>ROUND(I182*H182,2)</f>
        <v>0</v>
      </c>
      <c r="K182" s="171" t="s">
        <v>174</v>
      </c>
      <c r="L182" s="36"/>
      <c r="M182" s="176" t="s">
        <v>1</v>
      </c>
      <c r="N182" s="177" t="s">
        <v>39</v>
      </c>
      <c r="O182" s="74"/>
      <c r="P182" s="178">
        <f>O182*H182</f>
        <v>0</v>
      </c>
      <c r="Q182" s="178">
        <v>0</v>
      </c>
      <c r="R182" s="178">
        <f>Q182*H182</f>
        <v>0</v>
      </c>
      <c r="S182" s="178">
        <v>0.034700000000000002</v>
      </c>
      <c r="T182" s="179">
        <f>S182*H182</f>
        <v>0.034700000000000002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0" t="s">
        <v>332</v>
      </c>
      <c r="AT182" s="180" t="s">
        <v>123</v>
      </c>
      <c r="AU182" s="180" t="s">
        <v>84</v>
      </c>
      <c r="AY182" s="16" t="s">
        <v>117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6" t="s">
        <v>82</v>
      </c>
      <c r="BK182" s="181">
        <f>ROUND(I182*H182,2)</f>
        <v>0</v>
      </c>
      <c r="BL182" s="16" t="s">
        <v>332</v>
      </c>
      <c r="BM182" s="180" t="s">
        <v>590</v>
      </c>
    </row>
    <row r="183" s="2" customFormat="1" ht="33" customHeight="1">
      <c r="A183" s="35"/>
      <c r="B183" s="168"/>
      <c r="C183" s="169" t="s">
        <v>324</v>
      </c>
      <c r="D183" s="169" t="s">
        <v>123</v>
      </c>
      <c r="E183" s="170" t="s">
        <v>591</v>
      </c>
      <c r="F183" s="171" t="s">
        <v>592</v>
      </c>
      <c r="G183" s="172" t="s">
        <v>542</v>
      </c>
      <c r="H183" s="173">
        <v>2</v>
      </c>
      <c r="I183" s="174"/>
      <c r="J183" s="175">
        <f>ROUND(I183*H183,2)</f>
        <v>0</v>
      </c>
      <c r="K183" s="171" t="s">
        <v>174</v>
      </c>
      <c r="L183" s="36"/>
      <c r="M183" s="176" t="s">
        <v>1</v>
      </c>
      <c r="N183" s="177" t="s">
        <v>39</v>
      </c>
      <c r="O183" s="74"/>
      <c r="P183" s="178">
        <f>O183*H183</f>
        <v>0</v>
      </c>
      <c r="Q183" s="178">
        <v>0.014749999999999999</v>
      </c>
      <c r="R183" s="178">
        <f>Q183*H183</f>
        <v>0.029499999999999998</v>
      </c>
      <c r="S183" s="178">
        <v>0</v>
      </c>
      <c r="T183" s="17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0" t="s">
        <v>332</v>
      </c>
      <c r="AT183" s="180" t="s">
        <v>123</v>
      </c>
      <c r="AU183" s="180" t="s">
        <v>84</v>
      </c>
      <c r="AY183" s="16" t="s">
        <v>117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6" t="s">
        <v>82</v>
      </c>
      <c r="BK183" s="181">
        <f>ROUND(I183*H183,2)</f>
        <v>0</v>
      </c>
      <c r="BL183" s="16" t="s">
        <v>332</v>
      </c>
      <c r="BM183" s="180" t="s">
        <v>593</v>
      </c>
    </row>
    <row r="184" s="2" customFormat="1" ht="24.15" customHeight="1">
      <c r="A184" s="35"/>
      <c r="B184" s="168"/>
      <c r="C184" s="169" t="s">
        <v>328</v>
      </c>
      <c r="D184" s="169" t="s">
        <v>123</v>
      </c>
      <c r="E184" s="170" t="s">
        <v>594</v>
      </c>
      <c r="F184" s="171" t="s">
        <v>595</v>
      </c>
      <c r="G184" s="172" t="s">
        <v>542</v>
      </c>
      <c r="H184" s="173">
        <v>1</v>
      </c>
      <c r="I184" s="174"/>
      <c r="J184" s="175">
        <f>ROUND(I184*H184,2)</f>
        <v>0</v>
      </c>
      <c r="K184" s="171" t="s">
        <v>174</v>
      </c>
      <c r="L184" s="36"/>
      <c r="M184" s="176" t="s">
        <v>1</v>
      </c>
      <c r="N184" s="177" t="s">
        <v>39</v>
      </c>
      <c r="O184" s="74"/>
      <c r="P184" s="178">
        <f>O184*H184</f>
        <v>0</v>
      </c>
      <c r="Q184" s="178">
        <v>0</v>
      </c>
      <c r="R184" s="178">
        <f>Q184*H184</f>
        <v>0</v>
      </c>
      <c r="S184" s="178">
        <v>0.155</v>
      </c>
      <c r="T184" s="179">
        <f>S184*H184</f>
        <v>0.155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0" t="s">
        <v>332</v>
      </c>
      <c r="AT184" s="180" t="s">
        <v>123</v>
      </c>
      <c r="AU184" s="180" t="s">
        <v>84</v>
      </c>
      <c r="AY184" s="16" t="s">
        <v>117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6" t="s">
        <v>82</v>
      </c>
      <c r="BK184" s="181">
        <f>ROUND(I184*H184,2)</f>
        <v>0</v>
      </c>
      <c r="BL184" s="16" t="s">
        <v>332</v>
      </c>
      <c r="BM184" s="180" t="s">
        <v>596</v>
      </c>
    </row>
    <row r="185" s="2" customFormat="1" ht="16.5" customHeight="1">
      <c r="A185" s="35"/>
      <c r="B185" s="168"/>
      <c r="C185" s="169" t="s">
        <v>597</v>
      </c>
      <c r="D185" s="169" t="s">
        <v>123</v>
      </c>
      <c r="E185" s="170" t="s">
        <v>598</v>
      </c>
      <c r="F185" s="171" t="s">
        <v>599</v>
      </c>
      <c r="G185" s="172" t="s">
        <v>542</v>
      </c>
      <c r="H185" s="173">
        <v>10</v>
      </c>
      <c r="I185" s="174"/>
      <c r="J185" s="175">
        <f>ROUND(I185*H185,2)</f>
        <v>0</v>
      </c>
      <c r="K185" s="171" t="s">
        <v>174</v>
      </c>
      <c r="L185" s="36"/>
      <c r="M185" s="176" t="s">
        <v>1</v>
      </c>
      <c r="N185" s="177" t="s">
        <v>39</v>
      </c>
      <c r="O185" s="74"/>
      <c r="P185" s="178">
        <f>O185*H185</f>
        <v>0</v>
      </c>
      <c r="Q185" s="178">
        <v>0</v>
      </c>
      <c r="R185" s="178">
        <f>Q185*H185</f>
        <v>0</v>
      </c>
      <c r="S185" s="178">
        <v>0.00156</v>
      </c>
      <c r="T185" s="179">
        <f>S185*H185</f>
        <v>0.015599999999999999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0" t="s">
        <v>332</v>
      </c>
      <c r="AT185" s="180" t="s">
        <v>123</v>
      </c>
      <c r="AU185" s="180" t="s">
        <v>84</v>
      </c>
      <c r="AY185" s="16" t="s">
        <v>117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6" t="s">
        <v>82</v>
      </c>
      <c r="BK185" s="181">
        <f>ROUND(I185*H185,2)</f>
        <v>0</v>
      </c>
      <c r="BL185" s="16" t="s">
        <v>332</v>
      </c>
      <c r="BM185" s="180" t="s">
        <v>600</v>
      </c>
    </row>
    <row r="186" s="2" customFormat="1" ht="24.15" customHeight="1">
      <c r="A186" s="35"/>
      <c r="B186" s="168"/>
      <c r="C186" s="169" t="s">
        <v>601</v>
      </c>
      <c r="D186" s="169" t="s">
        <v>123</v>
      </c>
      <c r="E186" s="170" t="s">
        <v>602</v>
      </c>
      <c r="F186" s="171" t="s">
        <v>603</v>
      </c>
      <c r="G186" s="172" t="s">
        <v>542</v>
      </c>
      <c r="H186" s="173">
        <v>2</v>
      </c>
      <c r="I186" s="174"/>
      <c r="J186" s="175">
        <f>ROUND(I186*H186,2)</f>
        <v>0</v>
      </c>
      <c r="K186" s="171" t="s">
        <v>174</v>
      </c>
      <c r="L186" s="36"/>
      <c r="M186" s="176" t="s">
        <v>1</v>
      </c>
      <c r="N186" s="177" t="s">
        <v>39</v>
      </c>
      <c r="O186" s="74"/>
      <c r="P186" s="178">
        <f>O186*H186</f>
        <v>0</v>
      </c>
      <c r="Q186" s="178">
        <v>0.00172</v>
      </c>
      <c r="R186" s="178">
        <f>Q186*H186</f>
        <v>0.0034399999999999999</v>
      </c>
      <c r="S186" s="178">
        <v>0</v>
      </c>
      <c r="T186" s="17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0" t="s">
        <v>332</v>
      </c>
      <c r="AT186" s="180" t="s">
        <v>123</v>
      </c>
      <c r="AU186" s="180" t="s">
        <v>84</v>
      </c>
      <c r="AY186" s="16" t="s">
        <v>117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6" t="s">
        <v>82</v>
      </c>
      <c r="BK186" s="181">
        <f>ROUND(I186*H186,2)</f>
        <v>0</v>
      </c>
      <c r="BL186" s="16" t="s">
        <v>332</v>
      </c>
      <c r="BM186" s="180" t="s">
        <v>604</v>
      </c>
    </row>
    <row r="187" s="2" customFormat="1" ht="16.5" customHeight="1">
      <c r="A187" s="35"/>
      <c r="B187" s="168"/>
      <c r="C187" s="169" t="s">
        <v>605</v>
      </c>
      <c r="D187" s="169" t="s">
        <v>123</v>
      </c>
      <c r="E187" s="170" t="s">
        <v>606</v>
      </c>
      <c r="F187" s="171" t="s">
        <v>607</v>
      </c>
      <c r="G187" s="172" t="s">
        <v>542</v>
      </c>
      <c r="H187" s="173">
        <v>4</v>
      </c>
      <c r="I187" s="174"/>
      <c r="J187" s="175">
        <f>ROUND(I187*H187,2)</f>
        <v>0</v>
      </c>
      <c r="K187" s="171" t="s">
        <v>174</v>
      </c>
      <c r="L187" s="36"/>
      <c r="M187" s="176" t="s">
        <v>1</v>
      </c>
      <c r="N187" s="177" t="s">
        <v>39</v>
      </c>
      <c r="O187" s="74"/>
      <c r="P187" s="178">
        <f>O187*H187</f>
        <v>0</v>
      </c>
      <c r="Q187" s="178">
        <v>0.0018400000000000001</v>
      </c>
      <c r="R187" s="178">
        <f>Q187*H187</f>
        <v>0.0073600000000000002</v>
      </c>
      <c r="S187" s="178">
        <v>0</v>
      </c>
      <c r="T187" s="17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0" t="s">
        <v>332</v>
      </c>
      <c r="AT187" s="180" t="s">
        <v>123</v>
      </c>
      <c r="AU187" s="180" t="s">
        <v>84</v>
      </c>
      <c r="AY187" s="16" t="s">
        <v>117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6" t="s">
        <v>82</v>
      </c>
      <c r="BK187" s="181">
        <f>ROUND(I187*H187,2)</f>
        <v>0</v>
      </c>
      <c r="BL187" s="16" t="s">
        <v>332</v>
      </c>
      <c r="BM187" s="180" t="s">
        <v>608</v>
      </c>
    </row>
    <row r="188" s="2" customFormat="1" ht="24.15" customHeight="1">
      <c r="A188" s="35"/>
      <c r="B188" s="168"/>
      <c r="C188" s="169" t="s">
        <v>609</v>
      </c>
      <c r="D188" s="169" t="s">
        <v>123</v>
      </c>
      <c r="E188" s="170" t="s">
        <v>610</v>
      </c>
      <c r="F188" s="171" t="s">
        <v>611</v>
      </c>
      <c r="G188" s="172" t="s">
        <v>542</v>
      </c>
      <c r="H188" s="173">
        <v>1</v>
      </c>
      <c r="I188" s="174"/>
      <c r="J188" s="175">
        <f>ROUND(I188*H188,2)</f>
        <v>0</v>
      </c>
      <c r="K188" s="171" t="s">
        <v>174</v>
      </c>
      <c r="L188" s="36"/>
      <c r="M188" s="176" t="s">
        <v>1</v>
      </c>
      <c r="N188" s="177" t="s">
        <v>39</v>
      </c>
      <c r="O188" s="74"/>
      <c r="P188" s="178">
        <f>O188*H188</f>
        <v>0</v>
      </c>
      <c r="Q188" s="178">
        <v>0.0018400000000000001</v>
      </c>
      <c r="R188" s="178">
        <f>Q188*H188</f>
        <v>0.0018400000000000001</v>
      </c>
      <c r="S188" s="178">
        <v>0</v>
      </c>
      <c r="T188" s="17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0" t="s">
        <v>332</v>
      </c>
      <c r="AT188" s="180" t="s">
        <v>123</v>
      </c>
      <c r="AU188" s="180" t="s">
        <v>84</v>
      </c>
      <c r="AY188" s="16" t="s">
        <v>117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6" t="s">
        <v>82</v>
      </c>
      <c r="BK188" s="181">
        <f>ROUND(I188*H188,2)</f>
        <v>0</v>
      </c>
      <c r="BL188" s="16" t="s">
        <v>332</v>
      </c>
      <c r="BM188" s="180" t="s">
        <v>612</v>
      </c>
    </row>
    <row r="189" s="2" customFormat="1" ht="24.15" customHeight="1">
      <c r="A189" s="35"/>
      <c r="B189" s="168"/>
      <c r="C189" s="169" t="s">
        <v>335</v>
      </c>
      <c r="D189" s="169" t="s">
        <v>123</v>
      </c>
      <c r="E189" s="170" t="s">
        <v>613</v>
      </c>
      <c r="F189" s="171" t="s">
        <v>614</v>
      </c>
      <c r="G189" s="172" t="s">
        <v>126</v>
      </c>
      <c r="H189" s="173">
        <v>10</v>
      </c>
      <c r="I189" s="174"/>
      <c r="J189" s="175">
        <f>ROUND(I189*H189,2)</f>
        <v>0</v>
      </c>
      <c r="K189" s="171" t="s">
        <v>174</v>
      </c>
      <c r="L189" s="36"/>
      <c r="M189" s="176" t="s">
        <v>1</v>
      </c>
      <c r="N189" s="177" t="s">
        <v>39</v>
      </c>
      <c r="O189" s="74"/>
      <c r="P189" s="178">
        <f>O189*H189</f>
        <v>0</v>
      </c>
      <c r="Q189" s="178">
        <v>0</v>
      </c>
      <c r="R189" s="178">
        <f>Q189*H189</f>
        <v>0</v>
      </c>
      <c r="S189" s="178">
        <v>0.00084999999999999995</v>
      </c>
      <c r="T189" s="179">
        <f>S189*H189</f>
        <v>0.0084999999999999989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0" t="s">
        <v>332</v>
      </c>
      <c r="AT189" s="180" t="s">
        <v>123</v>
      </c>
      <c r="AU189" s="180" t="s">
        <v>84</v>
      </c>
      <c r="AY189" s="16" t="s">
        <v>117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6" t="s">
        <v>82</v>
      </c>
      <c r="BK189" s="181">
        <f>ROUND(I189*H189,2)</f>
        <v>0</v>
      </c>
      <c r="BL189" s="16" t="s">
        <v>332</v>
      </c>
      <c r="BM189" s="180" t="s">
        <v>615</v>
      </c>
    </row>
    <row r="190" s="2" customFormat="1" ht="24.15" customHeight="1">
      <c r="A190" s="35"/>
      <c r="B190" s="168"/>
      <c r="C190" s="169" t="s">
        <v>339</v>
      </c>
      <c r="D190" s="169" t="s">
        <v>123</v>
      </c>
      <c r="E190" s="170" t="s">
        <v>616</v>
      </c>
      <c r="F190" s="171" t="s">
        <v>617</v>
      </c>
      <c r="G190" s="172" t="s">
        <v>126</v>
      </c>
      <c r="H190" s="173">
        <v>4</v>
      </c>
      <c r="I190" s="174"/>
      <c r="J190" s="175">
        <f>ROUND(I190*H190,2)</f>
        <v>0</v>
      </c>
      <c r="K190" s="171" t="s">
        <v>174</v>
      </c>
      <c r="L190" s="36"/>
      <c r="M190" s="176" t="s">
        <v>1</v>
      </c>
      <c r="N190" s="177" t="s">
        <v>39</v>
      </c>
      <c r="O190" s="74"/>
      <c r="P190" s="178">
        <f>O190*H190</f>
        <v>0</v>
      </c>
      <c r="Q190" s="178">
        <v>0.00024000000000000001</v>
      </c>
      <c r="R190" s="178">
        <f>Q190*H190</f>
        <v>0.00096000000000000002</v>
      </c>
      <c r="S190" s="178">
        <v>0</v>
      </c>
      <c r="T190" s="17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0" t="s">
        <v>332</v>
      </c>
      <c r="AT190" s="180" t="s">
        <v>123</v>
      </c>
      <c r="AU190" s="180" t="s">
        <v>84</v>
      </c>
      <c r="AY190" s="16" t="s">
        <v>117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6" t="s">
        <v>82</v>
      </c>
      <c r="BK190" s="181">
        <f>ROUND(I190*H190,2)</f>
        <v>0</v>
      </c>
      <c r="BL190" s="16" t="s">
        <v>332</v>
      </c>
      <c r="BM190" s="180" t="s">
        <v>618</v>
      </c>
    </row>
    <row r="191" s="2" customFormat="1" ht="16.5" customHeight="1">
      <c r="A191" s="35"/>
      <c r="B191" s="168"/>
      <c r="C191" s="169" t="s">
        <v>351</v>
      </c>
      <c r="D191" s="169" t="s">
        <v>123</v>
      </c>
      <c r="E191" s="170" t="s">
        <v>619</v>
      </c>
      <c r="F191" s="171" t="s">
        <v>620</v>
      </c>
      <c r="G191" s="172" t="s">
        <v>126</v>
      </c>
      <c r="H191" s="173">
        <v>3</v>
      </c>
      <c r="I191" s="174"/>
      <c r="J191" s="175">
        <f>ROUND(I191*H191,2)</f>
        <v>0</v>
      </c>
      <c r="K191" s="171" t="s">
        <v>174</v>
      </c>
      <c r="L191" s="36"/>
      <c r="M191" s="176" t="s">
        <v>1</v>
      </c>
      <c r="N191" s="177" t="s">
        <v>39</v>
      </c>
      <c r="O191" s="74"/>
      <c r="P191" s="178">
        <f>O191*H191</f>
        <v>0</v>
      </c>
      <c r="Q191" s="178">
        <v>0.00031</v>
      </c>
      <c r="R191" s="178">
        <f>Q191*H191</f>
        <v>0.00093000000000000005</v>
      </c>
      <c r="S191" s="178">
        <v>0</v>
      </c>
      <c r="T191" s="17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0" t="s">
        <v>332</v>
      </c>
      <c r="AT191" s="180" t="s">
        <v>123</v>
      </c>
      <c r="AU191" s="180" t="s">
        <v>84</v>
      </c>
      <c r="AY191" s="16" t="s">
        <v>117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6" t="s">
        <v>82</v>
      </c>
      <c r="BK191" s="181">
        <f>ROUND(I191*H191,2)</f>
        <v>0</v>
      </c>
      <c r="BL191" s="16" t="s">
        <v>332</v>
      </c>
      <c r="BM191" s="180" t="s">
        <v>621</v>
      </c>
    </row>
    <row r="192" s="2" customFormat="1" ht="44.25" customHeight="1">
      <c r="A192" s="35"/>
      <c r="B192" s="168"/>
      <c r="C192" s="169" t="s">
        <v>356</v>
      </c>
      <c r="D192" s="169" t="s">
        <v>123</v>
      </c>
      <c r="E192" s="170" t="s">
        <v>622</v>
      </c>
      <c r="F192" s="171" t="s">
        <v>623</v>
      </c>
      <c r="G192" s="172" t="s">
        <v>331</v>
      </c>
      <c r="H192" s="173">
        <v>0.17599999999999999</v>
      </c>
      <c r="I192" s="174"/>
      <c r="J192" s="175">
        <f>ROUND(I192*H192,2)</f>
        <v>0</v>
      </c>
      <c r="K192" s="171" t="s">
        <v>174</v>
      </c>
      <c r="L192" s="36"/>
      <c r="M192" s="176" t="s">
        <v>1</v>
      </c>
      <c r="N192" s="177" t="s">
        <v>39</v>
      </c>
      <c r="O192" s="74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0" t="s">
        <v>332</v>
      </c>
      <c r="AT192" s="180" t="s">
        <v>123</v>
      </c>
      <c r="AU192" s="180" t="s">
        <v>84</v>
      </c>
      <c r="AY192" s="16" t="s">
        <v>117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6" t="s">
        <v>82</v>
      </c>
      <c r="BK192" s="181">
        <f>ROUND(I192*H192,2)</f>
        <v>0</v>
      </c>
      <c r="BL192" s="16" t="s">
        <v>332</v>
      </c>
      <c r="BM192" s="180" t="s">
        <v>624</v>
      </c>
    </row>
    <row r="193" s="12" customFormat="1" ht="22.8" customHeight="1">
      <c r="A193" s="12"/>
      <c r="B193" s="155"/>
      <c r="C193" s="12"/>
      <c r="D193" s="156" t="s">
        <v>73</v>
      </c>
      <c r="E193" s="166" t="s">
        <v>625</v>
      </c>
      <c r="F193" s="166" t="s">
        <v>626</v>
      </c>
      <c r="G193" s="12"/>
      <c r="H193" s="12"/>
      <c r="I193" s="158"/>
      <c r="J193" s="167">
        <f>BK193</f>
        <v>0</v>
      </c>
      <c r="K193" s="12"/>
      <c r="L193" s="155"/>
      <c r="M193" s="160"/>
      <c r="N193" s="161"/>
      <c r="O193" s="161"/>
      <c r="P193" s="162">
        <f>SUM(P194:P195)</f>
        <v>0</v>
      </c>
      <c r="Q193" s="161"/>
      <c r="R193" s="162">
        <f>SUM(R194:R195)</f>
        <v>0.0015599999999999998</v>
      </c>
      <c r="S193" s="161"/>
      <c r="T193" s="163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6" t="s">
        <v>84</v>
      </c>
      <c r="AT193" s="164" t="s">
        <v>73</v>
      </c>
      <c r="AU193" s="164" t="s">
        <v>82</v>
      </c>
      <c r="AY193" s="156" t="s">
        <v>117</v>
      </c>
      <c r="BK193" s="165">
        <f>SUM(BK194:BK195)</f>
        <v>0</v>
      </c>
    </row>
    <row r="194" s="2" customFormat="1" ht="24.15" customHeight="1">
      <c r="A194" s="35"/>
      <c r="B194" s="168"/>
      <c r="C194" s="169" t="s">
        <v>360</v>
      </c>
      <c r="D194" s="169" t="s">
        <v>123</v>
      </c>
      <c r="E194" s="170" t="s">
        <v>627</v>
      </c>
      <c r="F194" s="171" t="s">
        <v>628</v>
      </c>
      <c r="G194" s="172" t="s">
        <v>126</v>
      </c>
      <c r="H194" s="173">
        <v>3</v>
      </c>
      <c r="I194" s="174"/>
      <c r="J194" s="175">
        <f>ROUND(I194*H194,2)</f>
        <v>0</v>
      </c>
      <c r="K194" s="171" t="s">
        <v>1</v>
      </c>
      <c r="L194" s="36"/>
      <c r="M194" s="176" t="s">
        <v>1</v>
      </c>
      <c r="N194" s="177" t="s">
        <v>39</v>
      </c>
      <c r="O194" s="74"/>
      <c r="P194" s="178">
        <f>O194*H194</f>
        <v>0</v>
      </c>
      <c r="Q194" s="178">
        <v>0.00051999999999999995</v>
      </c>
      <c r="R194" s="178">
        <f>Q194*H194</f>
        <v>0.0015599999999999998</v>
      </c>
      <c r="S194" s="178">
        <v>0</v>
      </c>
      <c r="T194" s="17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0" t="s">
        <v>332</v>
      </c>
      <c r="AT194" s="180" t="s">
        <v>123</v>
      </c>
      <c r="AU194" s="180" t="s">
        <v>84</v>
      </c>
      <c r="AY194" s="16" t="s">
        <v>117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6" t="s">
        <v>82</v>
      </c>
      <c r="BK194" s="181">
        <f>ROUND(I194*H194,2)</f>
        <v>0</v>
      </c>
      <c r="BL194" s="16" t="s">
        <v>332</v>
      </c>
      <c r="BM194" s="180" t="s">
        <v>629</v>
      </c>
    </row>
    <row r="195" s="2" customFormat="1" ht="37.8" customHeight="1">
      <c r="A195" s="35"/>
      <c r="B195" s="168"/>
      <c r="C195" s="169" t="s">
        <v>368</v>
      </c>
      <c r="D195" s="169" t="s">
        <v>123</v>
      </c>
      <c r="E195" s="170" t="s">
        <v>630</v>
      </c>
      <c r="F195" s="171" t="s">
        <v>631</v>
      </c>
      <c r="G195" s="172" t="s">
        <v>331</v>
      </c>
      <c r="H195" s="173">
        <v>0.002</v>
      </c>
      <c r="I195" s="174"/>
      <c r="J195" s="175">
        <f>ROUND(I195*H195,2)</f>
        <v>0</v>
      </c>
      <c r="K195" s="171" t="s">
        <v>174</v>
      </c>
      <c r="L195" s="36"/>
      <c r="M195" s="176" t="s">
        <v>1</v>
      </c>
      <c r="N195" s="177" t="s">
        <v>39</v>
      </c>
      <c r="O195" s="74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0" t="s">
        <v>332</v>
      </c>
      <c r="AT195" s="180" t="s">
        <v>123</v>
      </c>
      <c r="AU195" s="180" t="s">
        <v>84</v>
      </c>
      <c r="AY195" s="16" t="s">
        <v>117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6" t="s">
        <v>82</v>
      </c>
      <c r="BK195" s="181">
        <f>ROUND(I195*H195,2)</f>
        <v>0</v>
      </c>
      <c r="BL195" s="16" t="s">
        <v>332</v>
      </c>
      <c r="BM195" s="180" t="s">
        <v>632</v>
      </c>
    </row>
    <row r="196" s="12" customFormat="1" ht="25.92" customHeight="1">
      <c r="A196" s="12"/>
      <c r="B196" s="155"/>
      <c r="C196" s="12"/>
      <c r="D196" s="156" t="s">
        <v>73</v>
      </c>
      <c r="E196" s="157" t="s">
        <v>394</v>
      </c>
      <c r="F196" s="157" t="s">
        <v>395</v>
      </c>
      <c r="G196" s="12"/>
      <c r="H196" s="12"/>
      <c r="I196" s="158"/>
      <c r="J196" s="159">
        <f>BK196</f>
        <v>0</v>
      </c>
      <c r="K196" s="12"/>
      <c r="L196" s="155"/>
      <c r="M196" s="160"/>
      <c r="N196" s="161"/>
      <c r="O196" s="161"/>
      <c r="P196" s="162">
        <f>P197</f>
        <v>0</v>
      </c>
      <c r="Q196" s="161"/>
      <c r="R196" s="162">
        <f>R197</f>
        <v>0</v>
      </c>
      <c r="S196" s="161"/>
      <c r="T196" s="163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6" t="s">
        <v>128</v>
      </c>
      <c r="AT196" s="164" t="s">
        <v>73</v>
      </c>
      <c r="AU196" s="164" t="s">
        <v>74</v>
      </c>
      <c r="AY196" s="156" t="s">
        <v>117</v>
      </c>
      <c r="BK196" s="165">
        <f>BK197</f>
        <v>0</v>
      </c>
    </row>
    <row r="197" s="2" customFormat="1" ht="24.15" customHeight="1">
      <c r="A197" s="35"/>
      <c r="B197" s="168"/>
      <c r="C197" s="169" t="s">
        <v>372</v>
      </c>
      <c r="D197" s="169" t="s">
        <v>123</v>
      </c>
      <c r="E197" s="170" t="s">
        <v>633</v>
      </c>
      <c r="F197" s="171" t="s">
        <v>634</v>
      </c>
      <c r="G197" s="172" t="s">
        <v>305</v>
      </c>
      <c r="H197" s="173">
        <v>50</v>
      </c>
      <c r="I197" s="174"/>
      <c r="J197" s="175">
        <f>ROUND(I197*H197,2)</f>
        <v>0</v>
      </c>
      <c r="K197" s="171" t="s">
        <v>174</v>
      </c>
      <c r="L197" s="36"/>
      <c r="M197" s="201" t="s">
        <v>1</v>
      </c>
      <c r="N197" s="202" t="s">
        <v>39</v>
      </c>
      <c r="O197" s="203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0" t="s">
        <v>399</v>
      </c>
      <c r="AT197" s="180" t="s">
        <v>123</v>
      </c>
      <c r="AU197" s="180" t="s">
        <v>82</v>
      </c>
      <c r="AY197" s="16" t="s">
        <v>117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6" t="s">
        <v>82</v>
      </c>
      <c r="BK197" s="181">
        <f>ROUND(I197*H197,2)</f>
        <v>0</v>
      </c>
      <c r="BL197" s="16" t="s">
        <v>399</v>
      </c>
      <c r="BM197" s="180" t="s">
        <v>635</v>
      </c>
    </row>
    <row r="198" s="2" customFormat="1" ht="6.96" customHeight="1">
      <c r="A198" s="35"/>
      <c r="B198" s="57"/>
      <c r="C198" s="58"/>
      <c r="D198" s="58"/>
      <c r="E198" s="58"/>
      <c r="F198" s="58"/>
      <c r="G198" s="58"/>
      <c r="H198" s="58"/>
      <c r="I198" s="58"/>
      <c r="J198" s="58"/>
      <c r="K198" s="58"/>
      <c r="L198" s="36"/>
      <c r="M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</sheetData>
  <autoFilter ref="C121:K19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Fejk</dc:creator>
  <cp:lastModifiedBy>Martin Fejk</cp:lastModifiedBy>
  <dcterms:created xsi:type="dcterms:W3CDTF">2023-07-28T12:38:14Z</dcterms:created>
  <dcterms:modified xsi:type="dcterms:W3CDTF">2023-07-28T12:38:17Z</dcterms:modified>
</cp:coreProperties>
</file>